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n\Downloads\"/>
    </mc:Choice>
  </mc:AlternateContent>
  <xr:revisionPtr revIDLastSave="0" documentId="13_ncr:1_{FCEA2C79-B93D-4256-AAF3-28B6542F0C2D}" xr6:coauthVersionLast="47" xr6:coauthVersionMax="47" xr10:uidLastSave="{00000000-0000-0000-0000-000000000000}"/>
  <workbookProtection workbookAlgorithmName="SHA-512" workbookHashValue="oI4BcVKfHIiZwadhPKVtWgvNh6aQPyzFJTopk5KkTg/qZhWrNAYplj0eTXJuKlifkwxyGT3DHYtPvCTC1Ka5gw==" workbookSaltValue="HJ2oCnSJAvM+tD+UrwAsMg==" workbookSpinCount="100000" lockStructure="1"/>
  <bookViews>
    <workbookView xWindow="-108" yWindow="-108" windowWidth="23256" windowHeight="12576" xr2:uid="{E5F01DCE-2BFB-5241-961F-6573043FC86B}"/>
  </bookViews>
  <sheets>
    <sheet name="LIST" sheetId="15" r:id="rId1"/>
    <sheet name="1. NAVAL BASES" sheetId="14" r:id="rId2"/>
    <sheet name="2. ARMY BASES" sheetId="13" r:id="rId3"/>
    <sheet name="3. MARINE CORPS BASES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5" l="1"/>
  <c r="D5" i="15"/>
  <c r="F13" i="10"/>
  <c r="G16" i="13"/>
  <c r="F11" i="14"/>
  <c r="D11" i="10"/>
  <c r="D4" i="10"/>
  <c r="D3" i="10"/>
  <c r="E14" i="13"/>
  <c r="E15" i="13"/>
  <c r="E13" i="13"/>
  <c r="E12" i="13"/>
  <c r="E10" i="13"/>
  <c r="E9" i="13"/>
  <c r="E8" i="13"/>
  <c r="E6" i="13"/>
  <c r="E4" i="13"/>
  <c r="E3" i="13"/>
</calcChain>
</file>

<file path=xl/sharedStrings.xml><?xml version="1.0" encoding="utf-8"?>
<sst xmlns="http://schemas.openxmlformats.org/spreadsheetml/2006/main" count="144" uniqueCount="90">
  <si>
    <t>No.</t>
    <phoneticPr fontId="1"/>
  </si>
  <si>
    <t>Department</t>
    <phoneticPr fontId="1"/>
  </si>
  <si>
    <t>Number of Documents</t>
    <phoneticPr fontId="1"/>
  </si>
  <si>
    <t>Box</t>
    <phoneticPr fontId="1"/>
  </si>
  <si>
    <t>NAVAL BASES</t>
    <phoneticPr fontId="1"/>
  </si>
  <si>
    <t>ARMY BASES</t>
    <phoneticPr fontId="1"/>
  </si>
  <si>
    <t>MARINE CORPS BASES</t>
    <phoneticPr fontId="1"/>
  </si>
  <si>
    <t>Total</t>
  </si>
  <si>
    <t>BASES - MASTER PLAN - 1. NAVAL BASES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</si>
  <si>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</si>
  <si>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</si>
  <si>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</si>
  <si>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</si>
  <si>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</si>
  <si>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MASTER PLAN - U.S. NAVAL AIR FACILITY ATSUGI, JAPAN</t>
    <phoneticPr fontId="1"/>
  </si>
  <si>
    <t>PACIFIC DIVISION, NAVAL FACILITIES ENGINEERING COMMAND, FACILITIES PLANNING DEPARTMENT</t>
    <phoneticPr fontId="1"/>
  </si>
  <si>
    <t>January, 1984</t>
    <phoneticPr fontId="1"/>
  </si>
  <si>
    <t>Letter</t>
    <phoneticPr fontId="1"/>
  </si>
  <si>
    <t>MASTER PLAN - YOKOSUKA NAVAL COMPLEX YOKOSUKA, JAPAN</t>
    <phoneticPr fontId="1"/>
  </si>
  <si>
    <t>November, 1987</t>
    <phoneticPr fontId="1"/>
  </si>
  <si>
    <t>MASTER PLAN - U.S. NAVAL COMMUNICATION STATION, JAPAN</t>
    <phoneticPr fontId="1"/>
  </si>
  <si>
    <t>November, 1980</t>
    <phoneticPr fontId="1"/>
  </si>
  <si>
    <t>MASTER PLAN - U.S. NAVY FACILITIES MISAWA, JAPAN</t>
    <phoneticPr fontId="1"/>
  </si>
  <si>
    <t>March, 1989</t>
    <phoneticPr fontId="1"/>
  </si>
  <si>
    <t>MASTER PLAN - U.S. NAVAL AIR FACILITY MISAWA, JAPAN</t>
    <phoneticPr fontId="1"/>
  </si>
  <si>
    <t>January, 1977</t>
    <phoneticPr fontId="1"/>
  </si>
  <si>
    <t>MASTER PLAN - U.S. NAVY FACILITIES SASEBO BAY</t>
    <phoneticPr fontId="1"/>
  </si>
  <si>
    <t>July, 1984</t>
    <phoneticPr fontId="1"/>
  </si>
  <si>
    <t>MASTER PLAN - CFA OKINAWA / NAF KADENA</t>
    <phoneticPr fontId="1"/>
  </si>
  <si>
    <t>September, 1985</t>
    <phoneticPr fontId="1"/>
  </si>
  <si>
    <t>BUILDINGS SITE MAP, NAVAL AIR FACILITIES KADENA</t>
  </si>
  <si>
    <t>84.2cm X 118.0cm</t>
  </si>
  <si>
    <t>BASES - MASTER PLAN - 2. ARMY BASES</t>
    <phoneticPr fontId="1"/>
  </si>
  <si>
    <t>Sub-title / Chapter</t>
    <phoneticPr fontId="1"/>
  </si>
  <si>
    <t>MASTER PLAN, BASIC INFORMATION MAPS - HIRO AMMUNITION DEPOT, HIROSHIMA, JAPAN</t>
    <phoneticPr fontId="1"/>
  </si>
  <si>
    <t>ANALYSIS OF EXISTING FACILITIES</t>
    <phoneticPr fontId="1"/>
  </si>
  <si>
    <t>U.S. ARMY ENGINEER DISTRICT COPS OF ENGINEERS JAPAN</t>
    <phoneticPr fontId="1"/>
  </si>
  <si>
    <t>MASTER PLAN, FUTURE DEVELOPMENT PLAN - SAGAMI GENERAL DEPOT, KANAGAWA PREFECTURE, JAPAN</t>
    <phoneticPr fontId="1"/>
  </si>
  <si>
    <t>ANALYTICAL / ENVIRONMENTAL ASSESSMENT REPORT (FEBURARY  1988)</t>
    <phoneticPr fontId="1"/>
  </si>
  <si>
    <t>US ARMY CORPS OF ENGINEERS JAPAN ENGINEER DISTRICT</t>
    <phoneticPr fontId="1"/>
  </si>
  <si>
    <t>LOCATION MAP - 相模米軍（63）倉庫（2工区）新建設工事</t>
  </si>
  <si>
    <t>59.0cm X 84.0cm</t>
  </si>
  <si>
    <t>MASTER PLAN, FUTURE DEVELOPMENT PLAN - CAMP ZAMA, KANAGAWA, JAPAN</t>
    <phoneticPr fontId="1"/>
  </si>
  <si>
    <t>ANALYTICAL / ENVIRONMENTAL ASSESSMENT REPORT (OCTOBER 1986)</t>
    <phoneticPr fontId="1"/>
  </si>
  <si>
    <t>MAP, CAPM ZAMA - CAPITAL IMPROVEMENT PROGRAM</t>
  </si>
  <si>
    <t>January, 1988</t>
  </si>
  <si>
    <t>71.6cm X 97.6cm</t>
  </si>
  <si>
    <t>トレーシング・ペーパー</t>
  </si>
  <si>
    <t>MASTER PLAN, FUTURE DEVELOPMENT PLAN - AKIZUKI AMMUNITION DEPOT, HIROSHIMA PREFECTURE, JAPAN</t>
    <phoneticPr fontId="1"/>
  </si>
  <si>
    <t>SUPPORTING SYSTEMS REPORT (DECEMBER 1988)</t>
    <phoneticPr fontId="1"/>
  </si>
  <si>
    <t>ANALYTICAL / ENVIRONMENTAL ASSESSMENT REPORT (MARCH 1987)</t>
    <phoneticPr fontId="1"/>
  </si>
  <si>
    <t>※文書4と同じ綴じ</t>
    <rPh sb="1" eb="3">
      <t>ブンショ</t>
    </rPh>
    <rPh sb="5" eb="6">
      <t>オナ</t>
    </rPh>
    <rPh sb="7" eb="8">
      <t>ト</t>
    </rPh>
    <phoneticPr fontId="1"/>
  </si>
  <si>
    <t>TABULATION OF EXISTING AND REQUIRED FACILITIES (MARCH 1987)</t>
    <phoneticPr fontId="1"/>
  </si>
  <si>
    <t>MAP OF AKIZUKI AMMUNITION DEPOT</t>
    <phoneticPr fontId="1"/>
  </si>
  <si>
    <t>NO DATE</t>
    <phoneticPr fontId="1"/>
  </si>
  <si>
    <t>MASTER PLAN, FUTURE DEVELOPMENT PLAN - KAWAKAMI AMMUNITION DEPOT, HIROSHIMA PREFECTURE, JAPAN</t>
    <phoneticPr fontId="1"/>
  </si>
  <si>
    <t>SUPPORTING SYSTEMS REPORT (JULY 1989)</t>
    <phoneticPr fontId="1"/>
  </si>
  <si>
    <t>MASTER PLAN, FUTURE DEVELOPMENT PLAN - HIRO AMMUNITION DEPOT, HIROSHIMA PREFECTURE, JAPAN</t>
    <phoneticPr fontId="1"/>
  </si>
  <si>
    <t>UTILITIES SYSTEMS REPORT</t>
    <phoneticPr fontId="1"/>
  </si>
  <si>
    <t>MASTER PLAN, FUTURE DEVELOPMENT PLANS - HIRO AMMUNITION DEPOT, HIROSHIMA, JAPAN</t>
    <phoneticPr fontId="1"/>
  </si>
  <si>
    <t>ANALYTICAL REPORT</t>
    <phoneticPr fontId="1"/>
  </si>
  <si>
    <t>ANALYTICAL / ENVIRONMENTAL ASSESSMENT REPORT</t>
    <phoneticPr fontId="1"/>
  </si>
  <si>
    <t>BASES - MASTER PLAN - 3. MARINE CORPS BASES</t>
  </si>
  <si>
    <t>No.</t>
  </si>
  <si>
    <t>Document Title</t>
  </si>
  <si>
    <t>Date</t>
  </si>
  <si>
    <t>Page</t>
  </si>
  <si>
    <t>MASTER PLAN - CAMP MCTUREOUS</t>
    <phoneticPr fontId="1"/>
  </si>
  <si>
    <t>FACILITIES ENGINEER MCB CAMP BUTLER OKINAWA, JAPAN</t>
  </si>
  <si>
    <t>Letter</t>
  </si>
  <si>
    <t>CAMP McTUREOUS GENERAL DEVELOPMENT MAP</t>
    <phoneticPr fontId="1"/>
  </si>
  <si>
    <r>
      <t xml:space="preserve">39 </t>
    </r>
    <r>
      <rPr>
        <sz val="9"/>
        <color theme="1"/>
        <rFont val="ＭＳ Ｐゴシック"/>
        <family val="2"/>
        <charset val="128"/>
      </rPr>
      <t>× 57</t>
    </r>
    <phoneticPr fontId="1"/>
  </si>
  <si>
    <t>MASTER PLAN - CAMP COURTNEY</t>
    <phoneticPr fontId="1"/>
  </si>
  <si>
    <t>February, 1986</t>
  </si>
  <si>
    <t>MASTER PLAN - CAMP HANSEN</t>
    <phoneticPr fontId="1"/>
  </si>
  <si>
    <t>December, 1986</t>
  </si>
  <si>
    <t>MASTER PLAN - MCAS IWAKUNI</t>
    <phoneticPr fontId="1"/>
  </si>
  <si>
    <t>PACIFIC DIVISION, NAVAL FACILITIES ENGINEERING COMMAND</t>
  </si>
  <si>
    <t>June, 1990</t>
  </si>
  <si>
    <t>MASTER PLAN - CAMP FUJI</t>
    <phoneticPr fontId="1"/>
  </si>
  <si>
    <t>NO DATE</t>
  </si>
  <si>
    <t>MASTER PLAN - MCAS FUTENMA</t>
    <phoneticPr fontId="1"/>
  </si>
  <si>
    <t>PACIFIC DIVISION, NAVAL FACILITIES ENGINEERING COMMAND</t>
    <phoneticPr fontId="1"/>
  </si>
  <si>
    <t>March, 1979</t>
    <phoneticPr fontId="1"/>
  </si>
  <si>
    <t>June, 1992</t>
  </si>
  <si>
    <t>MASTER PLAN - CAMP BUTLER</t>
    <phoneticPr fontId="1"/>
  </si>
  <si>
    <t>MASTER PLAN - CAMP SCHWAB</t>
    <phoneticPr fontId="1"/>
  </si>
  <si>
    <t>March, 1987</t>
  </si>
  <si>
    <t>Number of Pages</t>
    <phoneticPr fontId="1"/>
  </si>
  <si>
    <t>U.S. ARMY ENGINEER DISTRICT CORPS OF ENGINEERS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</si>
</sst>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0" borderId="0" applyAlignment="0">
      <alignment vertical="center"/>
    </xf>
    <xf numFmtId="0" fontId="4" fillId="2" borderId="0" applyAlignment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2" borderId="0" xfId="1" applyFont="1">
      <alignment vertical="center"/>
    </xf>
    <xf numFmtId="0" fontId="6" fillId="2" borderId="0" xfId="1" applyFont="1" applyAlignment="1">
      <alignment vertical="center" wrapText="1"/>
    </xf>
    <xf numFmtId="176" fontId="6" fillId="2" borderId="0" xfId="1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right" vertical="center" wrapText="1"/>
    </xf>
    <xf numFmtId="176" fontId="6" fillId="2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176" fontId="6" fillId="2" borderId="0" xfId="1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2" borderId="0" xfId="1" applyNumberFormat="1" applyFont="1" applyAlignment="1">
      <alignment vertical="center" wrapText="1"/>
    </xf>
    <xf numFmtId="176" fontId="6" fillId="2" borderId="0" xfId="1" applyNumberFormat="1" applyFont="1" applyBorder="1" applyAlignment="1">
      <alignment vertical="center" wrapText="1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vertical="center" wrapText="1"/>
    </xf>
    <xf numFmtId="0" fontId="4" fillId="2" borderId="0" xfId="3">
      <alignment vertical="center"/>
    </xf>
    <xf numFmtId="0" fontId="4" fillId="2" borderId="0" xfId="3" applyAlignment="1">
      <alignment vertical="center" wrapText="1"/>
    </xf>
    <xf numFmtId="0" fontId="4" fillId="0" borderId="0" xfId="2">
      <alignment vertical="center"/>
    </xf>
    <xf numFmtId="0" fontId="4" fillId="0" borderId="0" xfId="2" applyAlignment="1">
      <alignment vertical="center" wrapText="1"/>
    </xf>
    <xf numFmtId="0" fontId="7" fillId="2" borderId="0" xfId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 wrapText="1"/>
    </xf>
    <xf numFmtId="176" fontId="6" fillId="4" borderId="0" xfId="0" applyNumberFormat="1" applyFont="1" applyFill="1" applyAlignment="1">
      <alignment vertical="center" wrapText="1"/>
    </xf>
    <xf numFmtId="176" fontId="6" fillId="0" borderId="0" xfId="2" applyNumberFormat="1" applyFont="1" applyAlignment="1">
      <alignment horizontal="right" vertical="center" wrapText="1"/>
    </xf>
    <xf numFmtId="176" fontId="6" fillId="0" borderId="0" xfId="2" applyNumberFormat="1" applyFont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2" borderId="0" xfId="1" applyFont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applyFont="1">
      <alignment vertical="center"/>
    </xf>
    <xf numFmtId="0" fontId="9" fillId="2" borderId="0" xfId="4" applyFont="1" applyFill="1" applyAlignment="1">
      <alignment vertical="center" wrapText="1"/>
    </xf>
    <xf numFmtId="0" fontId="5" fillId="4" borderId="0" xfId="0" applyFont="1" applyFill="1" applyAlignment="1">
      <alignment horizontal="left" vertical="center"/>
    </xf>
  </cellXfs>
  <cellStyles count="5">
    <cellStyle name="20% - アクセント 3" xfId="1" builtinId="38" customBuiltin="1"/>
    <cellStyle name="スタイル 1" xfId="2" xr:uid="{A5E4F084-ABB2-4EF8-9A7C-D3CC8A8D09A2}"/>
    <cellStyle name="スタイル 2" xfId="3" xr:uid="{941D8598-5A78-464F-AC3B-9D777463EC06}"/>
    <cellStyle name="ハイパーリンク" xfId="4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eacedepot.org/wp-content/uploads/2022/09/MASTER-PLAN-U.S.-NAVAL-AIR-FACILITY-MISAWA-JAPAN-1977.pdf" TargetMode="External"/><Relationship Id="rId1" Type="http://schemas.openxmlformats.org/officeDocument/2006/relationships/hyperlink" Target="http://www.peacedepot.org/wp-content/uploads/2022/09/MASTER-PLAN-U.S.-NAVAL-AIR-FACILITY-ATSUGI-JAPA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peacedepot.org/wp-content/uploads/2022/09/MASTER-PLAN-FUTURE-DEVELOPMENT-PLAN-AKIZUKI-AMMUNITION-DEPOT-HIROSHIMA-PREFECTURE-JAPAN-1988.pdf" TargetMode="External"/><Relationship Id="rId1" Type="http://schemas.openxmlformats.org/officeDocument/2006/relationships/hyperlink" Target="http://www.peacedepot.org/wp-content/uploads/2022/09/MASTER-PLAN-FUTURE-DEVELOPMENT-PLAN-AKIZUKI-AMMUNITION-DEPOT-HIROSHIMA-PREFECTURE-JAPAN-1987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4CB3-BB68-46B5-A89B-0BBC03DEC1BA}">
  <dimension ref="A1:E5"/>
  <sheetViews>
    <sheetView tabSelected="1" workbookViewId="0">
      <selection activeCell="B31" sqref="B31"/>
    </sheetView>
  </sheetViews>
  <sheetFormatPr defaultColWidth="11.54296875" defaultRowHeight="13.2" x14ac:dyDescent="0.5"/>
  <cols>
    <col min="1" max="1" width="4.36328125" style="1" customWidth="1"/>
    <col min="2" max="2" width="23.08984375" style="1" customWidth="1"/>
    <col min="3" max="3" width="12.1796875" style="2" customWidth="1"/>
    <col min="4" max="4" width="12.453125" style="2" customWidth="1"/>
    <col min="5" max="5" width="4.90625" style="2" customWidth="1"/>
    <col min="6" max="16384" width="11.54296875" style="1"/>
  </cols>
  <sheetData>
    <row r="1" spans="1:5" s="28" customFormat="1" ht="26.4" x14ac:dyDescent="0.5">
      <c r="A1" s="28" t="s">
        <v>0</v>
      </c>
      <c r="B1" s="28" t="s">
        <v>1</v>
      </c>
      <c r="C1" s="28" t="s">
        <v>2</v>
      </c>
      <c r="D1" s="28" t="s">
        <v>88</v>
      </c>
      <c r="E1" s="28" t="s">
        <v>3</v>
      </c>
    </row>
    <row r="2" spans="1:5" x14ac:dyDescent="0.5">
      <c r="A2" s="1">
        <v>1</v>
      </c>
      <c r="B2" s="1" t="s">
        <v>4</v>
      </c>
      <c r="C2" s="1">
        <v>8</v>
      </c>
      <c r="D2" s="1">
        <v>534</v>
      </c>
      <c r="E2" s="1">
        <v>14</v>
      </c>
    </row>
    <row r="3" spans="1:5" s="18" customFormat="1" x14ac:dyDescent="0.5">
      <c r="A3" s="18">
        <v>2</v>
      </c>
      <c r="B3" s="18" t="s">
        <v>5</v>
      </c>
      <c r="C3" s="19">
        <v>12</v>
      </c>
      <c r="D3" s="19">
        <v>431</v>
      </c>
      <c r="E3" s="19">
        <v>15</v>
      </c>
    </row>
    <row r="4" spans="1:5" s="20" customFormat="1" x14ac:dyDescent="0.5">
      <c r="A4" s="20">
        <v>3</v>
      </c>
      <c r="B4" s="20" t="s">
        <v>6</v>
      </c>
      <c r="C4" s="21">
        <v>9</v>
      </c>
      <c r="D4" s="21">
        <v>1522</v>
      </c>
      <c r="E4" s="21">
        <v>16</v>
      </c>
    </row>
    <row r="5" spans="1:5" x14ac:dyDescent="0.5">
      <c r="A5" s="1" t="s">
        <v>7</v>
      </c>
      <c r="C5" s="2">
        <f>SUM(C2:C4)</f>
        <v>29</v>
      </c>
      <c r="D5" s="2">
        <f>SUM(D2:D4)</f>
        <v>2487</v>
      </c>
    </row>
  </sheetData>
  <sheetProtection algorithmName="SHA-512" hashValue="kpMQBm+wAWGb1KfOhlYNskhLHVXrNDwJtdBdAND2DeXM6DiHqAUdKFMc04Ypw2gXHMedUq3ksmznTatFdjS3Sg==" saltValue="KryrQycndu+026Pb72/TVQ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2085-3174-4840-BFBA-AEE157FC9555}">
  <dimension ref="A1:G11"/>
  <sheetViews>
    <sheetView workbookViewId="0">
      <selection activeCell="A13" sqref="A13"/>
    </sheetView>
  </sheetViews>
  <sheetFormatPr defaultColWidth="11.54296875" defaultRowHeight="11.4" x14ac:dyDescent="0.5"/>
  <cols>
    <col min="1" max="1" width="2.6328125" style="8" customWidth="1"/>
    <col min="2" max="2" width="42.6328125" style="3" customWidth="1"/>
    <col min="3" max="3" width="51.1796875" style="3" customWidth="1"/>
    <col min="4" max="4" width="13.6328125" style="3" customWidth="1"/>
    <col min="5" max="5" width="13.6328125" style="32" customWidth="1"/>
    <col min="6" max="6" width="4.08984375" style="3" customWidth="1"/>
    <col min="7" max="7" width="5.1796875" style="8" customWidth="1"/>
    <col min="8" max="16384" width="11.54296875" style="8"/>
  </cols>
  <sheetData>
    <row r="1" spans="1:7" s="16" customFormat="1" ht="12" x14ac:dyDescent="0.5">
      <c r="A1" s="40" t="s">
        <v>8</v>
      </c>
      <c r="B1" s="40"/>
      <c r="C1" s="40"/>
      <c r="D1" s="17"/>
      <c r="E1" s="31"/>
      <c r="F1" s="17"/>
    </row>
    <row r="2" spans="1:7" s="29" customFormat="1" ht="12" x14ac:dyDescent="0.5">
      <c r="A2" s="29" t="s">
        <v>0</v>
      </c>
      <c r="B2" s="30" t="s">
        <v>9</v>
      </c>
      <c r="C2" s="30" t="s">
        <v>10</v>
      </c>
      <c r="D2" s="30" t="s">
        <v>11</v>
      </c>
      <c r="E2" s="30" t="s">
        <v>12</v>
      </c>
      <c r="F2" s="30" t="s">
        <v>13</v>
      </c>
      <c r="G2" s="29" t="s">
        <v>3</v>
      </c>
    </row>
    <row r="3" spans="1:7" ht="22.8" x14ac:dyDescent="0.5">
      <c r="A3" s="8">
        <v>1</v>
      </c>
      <c r="B3" s="37" t="s">
        <v>14</v>
      </c>
      <c r="C3" s="3" t="s">
        <v>15</v>
      </c>
      <c r="D3" s="4" t="s">
        <v>16</v>
      </c>
      <c r="E3" s="32" t="s">
        <v>17</v>
      </c>
      <c r="F3" s="3">
        <v>77</v>
      </c>
      <c r="G3" s="8">
        <v>14</v>
      </c>
    </row>
    <row r="4" spans="1:7" s="5" customFormat="1" ht="22.8" x14ac:dyDescent="0.5">
      <c r="A4" s="5">
        <v>2</v>
      </c>
      <c r="B4" s="6" t="s">
        <v>18</v>
      </c>
      <c r="C4" s="6" t="s">
        <v>15</v>
      </c>
      <c r="D4" s="15" t="s">
        <v>19</v>
      </c>
      <c r="E4" s="33" t="s">
        <v>17</v>
      </c>
      <c r="F4" s="6">
        <v>91</v>
      </c>
      <c r="G4" s="5">
        <v>14</v>
      </c>
    </row>
    <row r="5" spans="1:7" x14ac:dyDescent="0.5">
      <c r="A5" s="8">
        <v>3</v>
      </c>
      <c r="B5" s="3" t="s">
        <v>20</v>
      </c>
      <c r="D5" s="4" t="s">
        <v>21</v>
      </c>
      <c r="E5" s="32" t="s">
        <v>17</v>
      </c>
      <c r="F5" s="3">
        <v>49</v>
      </c>
      <c r="G5" s="8">
        <v>14</v>
      </c>
    </row>
    <row r="6" spans="1:7" s="5" customFormat="1" ht="22.8" x14ac:dyDescent="0.5">
      <c r="A6" s="5">
        <v>4</v>
      </c>
      <c r="B6" s="6" t="s">
        <v>22</v>
      </c>
      <c r="C6" s="6" t="s">
        <v>15</v>
      </c>
      <c r="D6" s="12" t="s">
        <v>23</v>
      </c>
      <c r="E6" s="33" t="s">
        <v>17</v>
      </c>
      <c r="F6" s="6">
        <v>70</v>
      </c>
      <c r="G6" s="5">
        <v>14</v>
      </c>
    </row>
    <row r="7" spans="1:7" ht="22.8" x14ac:dyDescent="0.5">
      <c r="A7" s="8">
        <v>5</v>
      </c>
      <c r="B7" s="38" t="s">
        <v>24</v>
      </c>
      <c r="C7" s="3" t="s">
        <v>15</v>
      </c>
      <c r="D7" s="8" t="s">
        <v>25</v>
      </c>
      <c r="E7" s="11" t="s">
        <v>17</v>
      </c>
      <c r="F7" s="8">
        <v>113</v>
      </c>
      <c r="G7" s="8">
        <v>14</v>
      </c>
    </row>
    <row r="8" spans="1:7" s="5" customFormat="1" x14ac:dyDescent="0.5">
      <c r="A8" s="5">
        <v>6</v>
      </c>
      <c r="B8" s="6" t="s">
        <v>26</v>
      </c>
      <c r="C8" s="6"/>
      <c r="D8" s="12" t="s">
        <v>27</v>
      </c>
      <c r="E8" s="33" t="s">
        <v>17</v>
      </c>
      <c r="F8" s="6">
        <v>40</v>
      </c>
      <c r="G8" s="5">
        <v>14</v>
      </c>
    </row>
    <row r="9" spans="1:7" ht="22.8" x14ac:dyDescent="0.5">
      <c r="A9" s="8">
        <v>7</v>
      </c>
      <c r="B9" s="3" t="s">
        <v>28</v>
      </c>
      <c r="C9" s="3" t="s">
        <v>15</v>
      </c>
      <c r="D9" s="4" t="s">
        <v>29</v>
      </c>
      <c r="E9" s="32" t="s">
        <v>17</v>
      </c>
      <c r="F9" s="3">
        <v>93</v>
      </c>
      <c r="G9" s="8">
        <v>14</v>
      </c>
    </row>
    <row r="10" spans="1:7" x14ac:dyDescent="0.5">
      <c r="A10" s="8">
        <v>8</v>
      </c>
      <c r="B10" s="3" t="s">
        <v>30</v>
      </c>
      <c r="E10" s="32" t="s">
        <v>31</v>
      </c>
      <c r="F10" s="3">
        <v>1</v>
      </c>
      <c r="G10" s="8">
        <v>14</v>
      </c>
    </row>
    <row r="11" spans="1:7" x14ac:dyDescent="0.5">
      <c r="F11" s="3">
        <f>SUM(F3:F10)</f>
        <v>534</v>
      </c>
    </row>
  </sheetData>
  <sheetProtection algorithmName="SHA-512" hashValue="SoQuHAWEsL9hCheMV7TEv5zUCeZOwTJWA3Ri8JuGopInp5rhN+/G8HkzsYZz6zWx/1Dj9V3wRT31zvd0ZzMJfw==" saltValue="pznHf919i+YldyibPdt3Nw==" spinCount="100000" sheet="1" objects="1" scenarios="1"/>
  <mergeCells count="1">
    <mergeCell ref="A1:C1"/>
  </mergeCells>
  <phoneticPr fontId="1"/>
  <hyperlinks>
    <hyperlink ref="B3" r:id="rId1" xr:uid="{27FFC1AE-DD4D-4D9B-A625-C7617F1920AE}"/>
    <hyperlink ref="B7" r:id="rId2" xr:uid="{547A8428-A35F-43C0-AB4E-B6169FFD7881}"/>
  </hyperlinks>
  <pageMargins left="0.7" right="0.7" top="0.75" bottom="0.75" header="0.3" footer="0.3"/>
  <pageSetup paperSize="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D04C-90C5-44EC-906C-C695EDFE5DA0}">
  <dimension ref="A1:I16"/>
  <sheetViews>
    <sheetView workbookViewId="0">
      <selection activeCell="A17" sqref="A17"/>
    </sheetView>
  </sheetViews>
  <sheetFormatPr defaultColWidth="11.54296875" defaultRowHeight="11.4" x14ac:dyDescent="0.5"/>
  <cols>
    <col min="1" max="1" width="2.90625" style="8" customWidth="1"/>
    <col min="2" max="2" width="39.453125" style="3" customWidth="1"/>
    <col min="3" max="3" width="33" style="13" customWidth="1"/>
    <col min="4" max="4" width="24.90625" style="3" customWidth="1"/>
    <col min="5" max="5" width="15.36328125" style="4" customWidth="1"/>
    <col min="6" max="6" width="12.1796875" style="32" customWidth="1"/>
    <col min="7" max="7" width="4.08984375" style="3" customWidth="1"/>
    <col min="8" max="8" width="4.1796875" style="3" customWidth="1"/>
    <col min="9" max="9" width="15.08984375" style="8" customWidth="1"/>
    <col min="10" max="16384" width="11.54296875" style="8"/>
  </cols>
  <sheetData>
    <row r="1" spans="1:9" s="16" customFormat="1" ht="12" x14ac:dyDescent="0.5">
      <c r="A1" s="40" t="s">
        <v>32</v>
      </c>
      <c r="B1" s="40"/>
      <c r="C1" s="40"/>
      <c r="D1" s="17"/>
      <c r="E1" s="25"/>
      <c r="F1" s="31"/>
      <c r="G1" s="17"/>
      <c r="H1" s="17"/>
    </row>
    <row r="2" spans="1:9" s="29" customFormat="1" ht="12" x14ac:dyDescent="0.5">
      <c r="A2" s="29" t="s">
        <v>0</v>
      </c>
      <c r="B2" s="30" t="s">
        <v>9</v>
      </c>
      <c r="C2" s="35" t="s">
        <v>33</v>
      </c>
      <c r="D2" s="30" t="s">
        <v>10</v>
      </c>
      <c r="E2" s="36" t="s">
        <v>11</v>
      </c>
      <c r="F2" s="30" t="s">
        <v>12</v>
      </c>
      <c r="G2" s="30" t="s">
        <v>13</v>
      </c>
      <c r="H2" s="30" t="s">
        <v>3</v>
      </c>
    </row>
    <row r="3" spans="1:9" ht="22.8" x14ac:dyDescent="0.5">
      <c r="A3" s="8">
        <v>1</v>
      </c>
      <c r="B3" s="3" t="s">
        <v>34</v>
      </c>
      <c r="C3" s="13" t="s">
        <v>35</v>
      </c>
      <c r="D3" s="3" t="s">
        <v>36</v>
      </c>
      <c r="E3" s="4">
        <f>DATE(1985,12,27)</f>
        <v>31408</v>
      </c>
      <c r="F3" s="32" t="s">
        <v>17</v>
      </c>
      <c r="G3" s="3">
        <v>85</v>
      </c>
      <c r="H3" s="3">
        <v>15</v>
      </c>
    </row>
    <row r="4" spans="1:9" s="5" customFormat="1" ht="22.8" x14ac:dyDescent="0.5">
      <c r="A4" s="5">
        <v>2</v>
      </c>
      <c r="B4" s="6" t="s">
        <v>37</v>
      </c>
      <c r="C4" s="14" t="s">
        <v>38</v>
      </c>
      <c r="D4" s="6" t="s">
        <v>39</v>
      </c>
      <c r="E4" s="15">
        <f>DATE(1988,2,18)</f>
        <v>32191</v>
      </c>
      <c r="F4" s="33" t="s">
        <v>17</v>
      </c>
      <c r="G4" s="6">
        <v>45</v>
      </c>
      <c r="H4" s="6">
        <v>15</v>
      </c>
    </row>
    <row r="5" spans="1:9" s="5" customFormat="1" x14ac:dyDescent="0.5">
      <c r="A5" s="5">
        <v>3</v>
      </c>
      <c r="B5" s="14" t="s">
        <v>40</v>
      </c>
      <c r="D5" s="6"/>
      <c r="E5" s="15">
        <v>32217</v>
      </c>
      <c r="F5" s="33" t="s">
        <v>41</v>
      </c>
      <c r="G5" s="6">
        <v>1</v>
      </c>
      <c r="H5" s="6">
        <v>15</v>
      </c>
    </row>
    <row r="6" spans="1:9" ht="22.8" x14ac:dyDescent="0.5">
      <c r="A6" s="8">
        <v>4</v>
      </c>
      <c r="B6" s="3" t="s">
        <v>42</v>
      </c>
      <c r="C6" s="13" t="s">
        <v>43</v>
      </c>
      <c r="D6" s="3" t="s">
        <v>39</v>
      </c>
      <c r="E6" s="4">
        <f>DATE(1986,10,31)</f>
        <v>31716</v>
      </c>
      <c r="F6" s="32" t="s">
        <v>17</v>
      </c>
      <c r="G6" s="3">
        <v>75</v>
      </c>
      <c r="H6" s="3">
        <v>15</v>
      </c>
    </row>
    <row r="7" spans="1:9" x14ac:dyDescent="0.5">
      <c r="A7" s="8">
        <v>5</v>
      </c>
      <c r="B7" s="13" t="s">
        <v>44</v>
      </c>
      <c r="E7" s="9" t="s">
        <v>45</v>
      </c>
      <c r="F7" s="32" t="s">
        <v>46</v>
      </c>
      <c r="G7" s="3">
        <v>1</v>
      </c>
      <c r="H7" s="3">
        <v>15</v>
      </c>
      <c r="I7" s="8" t="s">
        <v>47</v>
      </c>
    </row>
    <row r="8" spans="1:9" s="5" customFormat="1" ht="22.8" x14ac:dyDescent="0.5">
      <c r="A8" s="5">
        <v>6</v>
      </c>
      <c r="B8" s="39" t="s">
        <v>48</v>
      </c>
      <c r="C8" s="14" t="s">
        <v>49</v>
      </c>
      <c r="D8" s="6" t="s">
        <v>39</v>
      </c>
      <c r="E8" s="12">
        <f>DATE(1988,12,20)</f>
        <v>32497</v>
      </c>
      <c r="F8" s="33" t="s">
        <v>17</v>
      </c>
      <c r="G8" s="6">
        <v>20</v>
      </c>
      <c r="H8" s="6">
        <v>15</v>
      </c>
    </row>
    <row r="9" spans="1:9" s="5" customFormat="1" ht="22.8" x14ac:dyDescent="0.5">
      <c r="A9" s="5">
        <v>7</v>
      </c>
      <c r="B9" s="39" t="s">
        <v>48</v>
      </c>
      <c r="C9" s="14" t="s">
        <v>50</v>
      </c>
      <c r="D9" s="6"/>
      <c r="E9" s="12">
        <f>DATE(1987,3,20)</f>
        <v>31856</v>
      </c>
      <c r="F9" s="33" t="s">
        <v>17</v>
      </c>
      <c r="G9" s="6">
        <v>24</v>
      </c>
      <c r="H9" s="6">
        <v>15</v>
      </c>
      <c r="I9" s="22" t="s">
        <v>51</v>
      </c>
    </row>
    <row r="10" spans="1:9" s="5" customFormat="1" ht="22.8" x14ac:dyDescent="0.5">
      <c r="A10" s="5">
        <v>8</v>
      </c>
      <c r="B10" s="6" t="s">
        <v>48</v>
      </c>
      <c r="C10" s="14" t="s">
        <v>52</v>
      </c>
      <c r="D10" s="6"/>
      <c r="E10" s="12">
        <f>DATE(1987,3,13)</f>
        <v>31849</v>
      </c>
      <c r="F10" s="33" t="s">
        <v>17</v>
      </c>
      <c r="G10" s="6">
        <v>23</v>
      </c>
      <c r="H10" s="6">
        <v>15</v>
      </c>
      <c r="I10" s="22" t="s">
        <v>51</v>
      </c>
    </row>
    <row r="11" spans="1:9" s="23" customFormat="1" x14ac:dyDescent="0.5">
      <c r="A11" s="5">
        <v>9</v>
      </c>
      <c r="B11" s="24" t="s">
        <v>53</v>
      </c>
      <c r="C11" s="24"/>
      <c r="D11" s="24"/>
      <c r="E11" s="26" t="s">
        <v>54</v>
      </c>
      <c r="F11" s="34" t="s">
        <v>17</v>
      </c>
      <c r="G11" s="24">
        <v>1</v>
      </c>
      <c r="H11" s="24">
        <v>15</v>
      </c>
    </row>
    <row r="12" spans="1:9" s="5" customFormat="1" ht="22.8" x14ac:dyDescent="0.5">
      <c r="A12" s="23">
        <v>10</v>
      </c>
      <c r="B12" s="6" t="s">
        <v>55</v>
      </c>
      <c r="C12" s="14" t="s">
        <v>56</v>
      </c>
      <c r="D12" s="6"/>
      <c r="E12" s="12">
        <f>DATE(1989,7,27)</f>
        <v>32716</v>
      </c>
      <c r="F12" s="33" t="s">
        <v>17</v>
      </c>
      <c r="G12" s="6">
        <v>25</v>
      </c>
      <c r="H12" s="6">
        <v>15</v>
      </c>
      <c r="I12" s="22" t="s">
        <v>51</v>
      </c>
    </row>
    <row r="13" spans="1:9" s="5" customFormat="1" ht="22.8" x14ac:dyDescent="0.5">
      <c r="A13" s="5">
        <v>11</v>
      </c>
      <c r="B13" s="6" t="s">
        <v>57</v>
      </c>
      <c r="C13" s="14" t="s">
        <v>58</v>
      </c>
      <c r="D13" s="6"/>
      <c r="E13" s="12">
        <f>DATE(1989,9,1)</f>
        <v>32752</v>
      </c>
      <c r="F13" s="33" t="s">
        <v>17</v>
      </c>
      <c r="G13" s="6">
        <v>20</v>
      </c>
      <c r="H13" s="6">
        <v>15</v>
      </c>
      <c r="I13" s="22" t="s">
        <v>51</v>
      </c>
    </row>
    <row r="14" spans="1:9" s="23" customFormat="1" ht="22.8" x14ac:dyDescent="0.5">
      <c r="A14" s="23">
        <v>12</v>
      </c>
      <c r="B14" s="24" t="s">
        <v>59</v>
      </c>
      <c r="C14" s="24" t="s">
        <v>60</v>
      </c>
      <c r="D14" s="24" t="s">
        <v>89</v>
      </c>
      <c r="E14" s="27">
        <f>DATE(1986,12,11)</f>
        <v>31757</v>
      </c>
      <c r="F14" s="34" t="s">
        <v>17</v>
      </c>
      <c r="G14" s="24">
        <v>59</v>
      </c>
      <c r="H14" s="24">
        <v>15</v>
      </c>
    </row>
    <row r="15" spans="1:9" ht="22.8" x14ac:dyDescent="0.5">
      <c r="C15" s="13" t="s">
        <v>61</v>
      </c>
      <c r="E15" s="4">
        <f>DATE(1987,4,16)</f>
        <v>31883</v>
      </c>
      <c r="F15" s="32" t="s">
        <v>17</v>
      </c>
      <c r="G15" s="3">
        <v>52</v>
      </c>
      <c r="H15" s="3">
        <v>15</v>
      </c>
    </row>
    <row r="16" spans="1:9" x14ac:dyDescent="0.5">
      <c r="G16" s="3">
        <f>SUM(G3:G15)</f>
        <v>431</v>
      </c>
    </row>
  </sheetData>
  <sheetProtection algorithmName="SHA-512" hashValue="VaGI2SHXYpYdqe/Oik167Tye7yjTTOsdTbDkAvD4mECYdGPEWF3HEInnXAUXH19hQVelETTQt1OnDnBgybrcPA==" saltValue="eVm7VM7cKXa+wSD6wTvbwQ==" spinCount="100000" sheet="1" objects="1" scenarios="1"/>
  <mergeCells count="1">
    <mergeCell ref="A1:C1"/>
  </mergeCells>
  <phoneticPr fontId="1"/>
  <hyperlinks>
    <hyperlink ref="B9" r:id="rId1" xr:uid="{B8B2C889-8330-4F4F-B067-BE3D9B6A6C52}"/>
    <hyperlink ref="B8" r:id="rId2" xr:uid="{B8148A8A-C3BF-4E19-BE97-0B955159B811}"/>
  </hyperlinks>
  <pageMargins left="0.7" right="0.7" top="0.75" bottom="0.75" header="0.3" footer="0.3"/>
  <pageSetup paperSize="8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F053-DC11-4B4A-AD86-AD296AE95099}">
  <dimension ref="A1:G13"/>
  <sheetViews>
    <sheetView workbookViewId="0">
      <selection activeCell="A15" sqref="A15"/>
    </sheetView>
  </sheetViews>
  <sheetFormatPr defaultColWidth="11.54296875" defaultRowHeight="11.4" x14ac:dyDescent="0.5"/>
  <cols>
    <col min="1" max="1" width="3" style="8" customWidth="1"/>
    <col min="2" max="2" width="26.36328125" style="3" customWidth="1"/>
    <col min="3" max="3" width="44.08984375" style="3" customWidth="1"/>
    <col min="4" max="4" width="15.90625" style="3" customWidth="1"/>
    <col min="5" max="5" width="9.453125" style="32" customWidth="1"/>
    <col min="6" max="6" width="4.08984375" style="3" customWidth="1"/>
    <col min="7" max="7" width="3.54296875" style="8" customWidth="1"/>
    <col min="8" max="16384" width="11.54296875" style="8"/>
  </cols>
  <sheetData>
    <row r="1" spans="1:7" s="16" customFormat="1" ht="12" x14ac:dyDescent="0.5">
      <c r="A1" s="40" t="s">
        <v>62</v>
      </c>
      <c r="B1" s="40"/>
      <c r="C1" s="40"/>
      <c r="D1" s="17"/>
      <c r="E1" s="31"/>
      <c r="F1" s="17"/>
    </row>
    <row r="2" spans="1:7" s="29" customFormat="1" ht="12" x14ac:dyDescent="0.5">
      <c r="A2" s="29" t="s">
        <v>63</v>
      </c>
      <c r="B2" s="30" t="s">
        <v>64</v>
      </c>
      <c r="C2" s="30" t="s">
        <v>10</v>
      </c>
      <c r="D2" s="30" t="s">
        <v>65</v>
      </c>
      <c r="E2" s="30" t="s">
        <v>12</v>
      </c>
      <c r="F2" s="30" t="s">
        <v>66</v>
      </c>
      <c r="G2" s="29" t="s">
        <v>3</v>
      </c>
    </row>
    <row r="3" spans="1:7" s="3" customFormat="1" x14ac:dyDescent="0.5">
      <c r="A3" s="3">
        <v>1</v>
      </c>
      <c r="B3" s="3" t="s">
        <v>67</v>
      </c>
      <c r="C3" s="3" t="s">
        <v>68</v>
      </c>
      <c r="D3" s="4">
        <f>DATE(1997,2,5)</f>
        <v>35466</v>
      </c>
      <c r="E3" s="32" t="s">
        <v>69</v>
      </c>
      <c r="F3" s="3">
        <v>160</v>
      </c>
      <c r="G3" s="3">
        <v>16</v>
      </c>
    </row>
    <row r="4" spans="1:7" s="3" customFormat="1" x14ac:dyDescent="0.5">
      <c r="C4" s="3" t="s">
        <v>70</v>
      </c>
      <c r="D4" s="4">
        <f>DATE(1987,1,16)</f>
        <v>31793</v>
      </c>
      <c r="E4" s="32" t="s">
        <v>71</v>
      </c>
      <c r="F4" s="3">
        <v>1</v>
      </c>
      <c r="G4" s="3">
        <v>16</v>
      </c>
    </row>
    <row r="5" spans="1:7" s="5" customFormat="1" x14ac:dyDescent="0.5">
      <c r="A5" s="5">
        <v>2</v>
      </c>
      <c r="B5" s="6" t="s">
        <v>72</v>
      </c>
      <c r="C5" s="6" t="s">
        <v>68</v>
      </c>
      <c r="D5" s="7" t="s">
        <v>73</v>
      </c>
      <c r="E5" s="33" t="s">
        <v>69</v>
      </c>
      <c r="F5" s="6">
        <v>148</v>
      </c>
      <c r="G5" s="5">
        <v>16</v>
      </c>
    </row>
    <row r="6" spans="1:7" x14ac:dyDescent="0.5">
      <c r="A6" s="8">
        <v>3</v>
      </c>
      <c r="B6" s="3" t="s">
        <v>74</v>
      </c>
      <c r="D6" s="9" t="s">
        <v>75</v>
      </c>
      <c r="E6" s="32" t="s">
        <v>69</v>
      </c>
      <c r="F6" s="3">
        <v>102</v>
      </c>
      <c r="G6" s="8">
        <v>16</v>
      </c>
    </row>
    <row r="7" spans="1:7" s="5" customFormat="1" x14ac:dyDescent="0.5">
      <c r="A7" s="5">
        <v>4</v>
      </c>
      <c r="B7" s="6" t="s">
        <v>76</v>
      </c>
      <c r="C7" s="6" t="s">
        <v>77</v>
      </c>
      <c r="D7" s="10" t="s">
        <v>78</v>
      </c>
      <c r="E7" s="33" t="s">
        <v>69</v>
      </c>
      <c r="F7" s="6">
        <v>55</v>
      </c>
      <c r="G7" s="5">
        <v>16</v>
      </c>
    </row>
    <row r="8" spans="1:7" x14ac:dyDescent="0.5">
      <c r="A8" s="8">
        <v>5</v>
      </c>
      <c r="B8" s="3" t="s">
        <v>79</v>
      </c>
      <c r="C8" s="3" t="s">
        <v>77</v>
      </c>
      <c r="D8" s="9" t="s">
        <v>80</v>
      </c>
      <c r="E8" s="32" t="s">
        <v>69</v>
      </c>
      <c r="F8" s="3">
        <v>17</v>
      </c>
      <c r="G8" s="8">
        <v>16</v>
      </c>
    </row>
    <row r="9" spans="1:7" s="5" customFormat="1" x14ac:dyDescent="0.5">
      <c r="A9" s="5">
        <v>6</v>
      </c>
      <c r="B9" s="6" t="s">
        <v>81</v>
      </c>
      <c r="C9" s="6" t="s">
        <v>82</v>
      </c>
      <c r="D9" s="10" t="s">
        <v>83</v>
      </c>
      <c r="E9" s="33" t="s">
        <v>17</v>
      </c>
      <c r="F9" s="6">
        <v>30</v>
      </c>
      <c r="G9" s="5">
        <v>16</v>
      </c>
    </row>
    <row r="10" spans="1:7" x14ac:dyDescent="0.5">
      <c r="A10" s="8">
        <v>7</v>
      </c>
      <c r="B10" s="8" t="s">
        <v>81</v>
      </c>
      <c r="C10" s="8" t="s">
        <v>77</v>
      </c>
      <c r="D10" s="11" t="s">
        <v>84</v>
      </c>
      <c r="E10" s="11" t="s">
        <v>69</v>
      </c>
      <c r="F10" s="8">
        <v>198</v>
      </c>
      <c r="G10" s="8">
        <v>16</v>
      </c>
    </row>
    <row r="11" spans="1:7" s="5" customFormat="1" x14ac:dyDescent="0.5">
      <c r="A11" s="5">
        <v>8</v>
      </c>
      <c r="B11" s="6" t="s">
        <v>85</v>
      </c>
      <c r="C11" s="6" t="s">
        <v>77</v>
      </c>
      <c r="D11" s="12">
        <f>DATE(1980,9,12)</f>
        <v>29476</v>
      </c>
      <c r="E11" s="33" t="s">
        <v>69</v>
      </c>
      <c r="F11" s="6">
        <v>280</v>
      </c>
      <c r="G11" s="5">
        <v>16</v>
      </c>
    </row>
    <row r="12" spans="1:7" x14ac:dyDescent="0.5">
      <c r="A12" s="8">
        <v>9</v>
      </c>
      <c r="B12" s="8" t="s">
        <v>86</v>
      </c>
      <c r="C12" s="8" t="s">
        <v>68</v>
      </c>
      <c r="D12" s="11" t="s">
        <v>87</v>
      </c>
      <c r="E12" s="11" t="s">
        <v>69</v>
      </c>
      <c r="F12" s="8">
        <v>531</v>
      </c>
      <c r="G12" s="8">
        <v>16</v>
      </c>
    </row>
    <row r="13" spans="1:7" x14ac:dyDescent="0.5">
      <c r="F13" s="3">
        <f>SUM(F3:F12)</f>
        <v>1522</v>
      </c>
    </row>
  </sheetData>
  <sheetProtection algorithmName="SHA-512" hashValue="RpeD0ze6qD8oxv33hIrfVWoO++RQ18UPJP4lI9MVcf30AFiJDs5r6E4rl3+vN4Gn7DcW0T6U/KzQBILh/Rxv2Q==" saltValue="B23ddv2ZFLK6L8fCIOZmUA==" spinCount="100000" sheet="1" objects="1" scenarios="1"/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LIST</vt:lpstr>
      <vt:lpstr>1. NAVAL BASES</vt:lpstr>
      <vt:lpstr>2. ARMY BASES</vt:lpstr>
      <vt:lpstr>3. MARINE CORPS BASES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Yosuke WATANABE</cp:lastModifiedBy>
  <cp:revision/>
  <dcterms:created xsi:type="dcterms:W3CDTF">2021-02-15T14:14:06Z</dcterms:created>
  <dcterms:modified xsi:type="dcterms:W3CDTF">2022-09-13T06:37:07Z</dcterms:modified>
  <cp:category/>
  <cp:contentStatus/>
</cp:coreProperties>
</file>