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-main\Public\米軍公文書・梅林コレクション\ウェブサイト用\"/>
    </mc:Choice>
  </mc:AlternateContent>
  <xr:revisionPtr revIDLastSave="0" documentId="13_ncr:1_{1A4A9029-E96C-4771-BB05-EBAD8EA2F16E}" xr6:coauthVersionLast="47" xr6:coauthVersionMax="47" xr10:uidLastSave="{00000000-0000-0000-0000-000000000000}"/>
  <workbookProtection workbookAlgorithmName="SHA-512" workbookHashValue="oI4BcVKfHIiZwadhPKVtWgvNh6aQPyzFJTopk5KkTg/qZhWrNAYplj0eTXJuKlifkwxyGT3DHYtPvCTC1Ka5gw==" workbookSaltValue="HJ2oCnSJAvM+tD+UrwAsMg==" workbookSpinCount="100000" lockStructure="1"/>
  <bookViews>
    <workbookView xWindow="3060" yWindow="345" windowWidth="24225" windowHeight="14985" xr2:uid="{E5F01DCE-2BFB-5241-961F-6573043FC86B}"/>
  </bookViews>
  <sheets>
    <sheet name="LIST" sheetId="15" r:id="rId1"/>
    <sheet name="1. NAVAL BASES" sheetId="14" r:id="rId2"/>
    <sheet name="2. ARMY BASES" sheetId="13" r:id="rId3"/>
    <sheet name="3. MARINE CORPS BASES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3" l="1"/>
  <c r="C5" i="15"/>
  <c r="D5" i="15"/>
  <c r="F13" i="10"/>
  <c r="G16" i="13"/>
  <c r="F11" i="14"/>
  <c r="D11" i="10"/>
  <c r="D4" i="10"/>
  <c r="D3" i="10"/>
  <c r="E14" i="13"/>
  <c r="E15" i="13"/>
  <c r="E13" i="13"/>
  <c r="E12" i="13"/>
  <c r="E10" i="13"/>
  <c r="E8" i="13"/>
  <c r="E6" i="13"/>
  <c r="E4" i="13"/>
  <c r="E3" i="13"/>
</calcChain>
</file>

<file path=xl/sharedStrings.xml><?xml version="1.0" encoding="utf-8"?>
<sst xmlns="http://schemas.openxmlformats.org/spreadsheetml/2006/main" count="145" uniqueCount="91">
  <si>
    <t>No.</t>
    <phoneticPr fontId="1"/>
  </si>
  <si>
    <t>Department</t>
    <phoneticPr fontId="1"/>
  </si>
  <si>
    <t>Number of Documents</t>
    <phoneticPr fontId="1"/>
  </si>
  <si>
    <t>Box</t>
    <phoneticPr fontId="1"/>
  </si>
  <si>
    <t>NAVAL BASES</t>
    <phoneticPr fontId="1"/>
  </si>
  <si>
    <t>ARMY BASES</t>
    <phoneticPr fontId="1"/>
  </si>
  <si>
    <t>MARINE CORPS BASES</t>
    <phoneticPr fontId="1"/>
  </si>
  <si>
    <t>Total</t>
  </si>
  <si>
    <t>BASES - MASTER PLAN - 1. NAVAL BASES</t>
    <phoneticPr fontId="1"/>
  </si>
  <si>
    <t>Document Title</t>
    <phoneticPr fontId="1"/>
  </si>
  <si>
    <t>Issuer</t>
    <phoneticPr fontId="1"/>
  </si>
  <si>
    <t>Date</t>
    <phoneticPr fontId="1"/>
  </si>
  <si>
    <t>Paper Size</t>
    <phoneticPr fontId="1"/>
  </si>
  <si>
    <t>Page</t>
    <phoneticPr fontId="1"/>
  </si>
  <si>
    <t>MASTER PLAN - U.S. NAVAL AIR FACILITY ATSUGI, JAPAN</t>
    <phoneticPr fontId="1"/>
  </si>
  <si>
    <t>PACIFIC DIVISION, NAVAL FACILITIES ENGINEERING COMMAND, FACILITIES PLANNING DEPARTMENT</t>
    <phoneticPr fontId="1"/>
  </si>
  <si>
    <t>January, 1984</t>
    <phoneticPr fontId="1"/>
  </si>
  <si>
    <t>Letter</t>
    <phoneticPr fontId="1"/>
  </si>
  <si>
    <t>MASTER PLAN - YOKOSUKA NAVAL COMPLEX YOKOSUKA, JAPAN</t>
    <phoneticPr fontId="1"/>
  </si>
  <si>
    <t>November, 1987</t>
    <phoneticPr fontId="1"/>
  </si>
  <si>
    <t>MASTER PLAN - U.S. NAVAL COMMUNICATION STATION, JAPAN</t>
    <phoneticPr fontId="1"/>
  </si>
  <si>
    <t>MASTER PLAN - U.S. NAVY FACILITIES MISAWA, JAPAN</t>
    <phoneticPr fontId="1"/>
  </si>
  <si>
    <t>March, 1989</t>
    <phoneticPr fontId="1"/>
  </si>
  <si>
    <t>MASTER PLAN - U.S. NAVAL AIR FACILITY MISAWA, JAPAN</t>
    <phoneticPr fontId="1"/>
  </si>
  <si>
    <t>January, 1977</t>
    <phoneticPr fontId="1"/>
  </si>
  <si>
    <t>MASTER PLAN - U.S. NAVY FACILITIES SASEBO BAY</t>
    <phoneticPr fontId="1"/>
  </si>
  <si>
    <t>July, 1984</t>
    <phoneticPr fontId="1"/>
  </si>
  <si>
    <t>MASTER PLAN - CFA OKINAWA / NAF KADENA</t>
    <phoneticPr fontId="1"/>
  </si>
  <si>
    <t>September, 1985</t>
    <phoneticPr fontId="1"/>
  </si>
  <si>
    <t>BUILDINGS SITE MAP, NAVAL AIR FACILITIES KADENA</t>
  </si>
  <si>
    <t>84.2cm X 118.0cm</t>
  </si>
  <si>
    <t>BASES - MASTER PLAN - 2. ARMY BASES</t>
    <phoneticPr fontId="1"/>
  </si>
  <si>
    <t>Sub-title / Chapter</t>
    <phoneticPr fontId="1"/>
  </si>
  <si>
    <t>MASTER PLAN, BASIC INFORMATION MAPS - HIRO AMMUNITION DEPOT, HIROSHIMA, JAPAN</t>
    <phoneticPr fontId="1"/>
  </si>
  <si>
    <t>ANALYSIS OF EXISTING FACILITIES</t>
    <phoneticPr fontId="1"/>
  </si>
  <si>
    <t>U.S. ARMY ENGINEER DISTRICT COPS OF ENGINEERS JAPAN</t>
    <phoneticPr fontId="1"/>
  </si>
  <si>
    <t>MASTER PLAN, FUTURE DEVELOPMENT PLAN - SAGAMI GENERAL DEPOT, KANAGAWA PREFECTURE, JAPAN</t>
    <phoneticPr fontId="1"/>
  </si>
  <si>
    <t>ANALYTICAL / ENVIRONMENTAL ASSESSMENT REPORT (FEBURARY  1988)</t>
    <phoneticPr fontId="1"/>
  </si>
  <si>
    <t>US ARMY CORPS OF ENGINEERS JAPAN ENGINEER DISTRICT</t>
    <phoneticPr fontId="1"/>
  </si>
  <si>
    <t>LOCATION MAP - 相模米軍（63）倉庫（2工区）新建設工事</t>
  </si>
  <si>
    <t>59.0cm X 84.0cm</t>
  </si>
  <si>
    <t>MASTER PLAN, FUTURE DEVELOPMENT PLAN - CAMP ZAMA, KANAGAWA, JAPAN</t>
    <phoneticPr fontId="1"/>
  </si>
  <si>
    <t>ANALYTICAL / ENVIRONMENTAL ASSESSMENT REPORT (OCTOBER 1986)</t>
    <phoneticPr fontId="1"/>
  </si>
  <si>
    <t>MAP, CAPM ZAMA - CAPITAL IMPROVEMENT PROGRAM</t>
  </si>
  <si>
    <t>January, 1988</t>
  </si>
  <si>
    <t>71.6cm X 97.6cm</t>
  </si>
  <si>
    <t>トレーシング・ペーパー</t>
  </si>
  <si>
    <t>MASTER PLAN, FUTURE DEVELOPMENT PLAN - AKIZUKI AMMUNITION DEPOT, HIROSHIMA PREFECTURE, JAPAN</t>
    <phoneticPr fontId="1"/>
  </si>
  <si>
    <t>SUPPORTING SYSTEMS REPORT (DECEMBER 1988)</t>
    <phoneticPr fontId="1"/>
  </si>
  <si>
    <t>ANALYTICAL / ENVIRONMENTAL ASSESSMENT REPORT (MARCH 1987)</t>
    <phoneticPr fontId="1"/>
  </si>
  <si>
    <t>※文書4と同じ綴じ</t>
    <rPh sb="1" eb="3">
      <t>ブンショ</t>
    </rPh>
    <rPh sb="5" eb="6">
      <t>オナ</t>
    </rPh>
    <rPh sb="7" eb="8">
      <t>ト</t>
    </rPh>
    <phoneticPr fontId="1"/>
  </si>
  <si>
    <t>TABULATION OF EXISTING AND REQUIRED FACILITIES (MARCH 1987)</t>
    <phoneticPr fontId="1"/>
  </si>
  <si>
    <t>MAP OF AKIZUKI AMMUNITION DEPOT</t>
    <phoneticPr fontId="1"/>
  </si>
  <si>
    <t>NO DATE</t>
    <phoneticPr fontId="1"/>
  </si>
  <si>
    <t>MASTER PLAN, FUTURE DEVELOPMENT PLAN - KAWAKAMI AMMUNITION DEPOT, HIROSHIMA PREFECTURE, JAPAN</t>
    <phoneticPr fontId="1"/>
  </si>
  <si>
    <t>SUPPORTING SYSTEMS REPORT (JULY 1989)</t>
    <phoneticPr fontId="1"/>
  </si>
  <si>
    <t>MASTER PLAN, FUTURE DEVELOPMENT PLAN - HIRO AMMUNITION DEPOT, HIROSHIMA PREFECTURE, JAPAN</t>
    <phoneticPr fontId="1"/>
  </si>
  <si>
    <t>UTILITIES SYSTEMS REPORT</t>
    <phoneticPr fontId="1"/>
  </si>
  <si>
    <t>MASTER PLAN, FUTURE DEVELOPMENT PLANS - HIRO AMMUNITION DEPOT, HIROSHIMA, JAPAN</t>
    <phoneticPr fontId="1"/>
  </si>
  <si>
    <t>ANALYTICAL REPORT</t>
    <phoneticPr fontId="1"/>
  </si>
  <si>
    <t>ANALYTICAL / ENVIRONMENTAL ASSESSMENT REPORT</t>
    <phoneticPr fontId="1"/>
  </si>
  <si>
    <t>BASES - MASTER PLAN - 3. MARINE CORPS BASES</t>
  </si>
  <si>
    <t>No.</t>
  </si>
  <si>
    <t>Document Title</t>
  </si>
  <si>
    <t>Date</t>
  </si>
  <si>
    <t>Page</t>
  </si>
  <si>
    <t>MASTER PLAN - CAMP MCTUREOUS</t>
    <phoneticPr fontId="1"/>
  </si>
  <si>
    <t>FACILITIES ENGINEER MCB CAMP BUTLER OKINAWA, JAPAN</t>
  </si>
  <si>
    <t>Letter</t>
  </si>
  <si>
    <t>CAMP McTUREOUS GENERAL DEVELOPMENT MAP</t>
    <phoneticPr fontId="1"/>
  </si>
  <si>
    <r>
      <t xml:space="preserve">39 </t>
    </r>
    <r>
      <rPr>
        <sz val="9"/>
        <color theme="1"/>
        <rFont val="ＭＳ Ｐゴシック"/>
        <family val="2"/>
        <charset val="128"/>
      </rPr>
      <t>× 57</t>
    </r>
    <phoneticPr fontId="1"/>
  </si>
  <si>
    <t>MASTER PLAN - CAMP COURTNEY</t>
    <phoneticPr fontId="1"/>
  </si>
  <si>
    <t>February, 1986</t>
  </si>
  <si>
    <t>MASTER PLAN - CAMP HANSEN</t>
    <phoneticPr fontId="1"/>
  </si>
  <si>
    <t>December, 1986</t>
  </si>
  <si>
    <t>MASTER PLAN - MCAS IWAKUNI</t>
    <phoneticPr fontId="1"/>
  </si>
  <si>
    <t>PACIFIC DIVISION, NAVAL FACILITIES ENGINEERING COMMAND</t>
  </si>
  <si>
    <t>June, 1990</t>
  </si>
  <si>
    <t>MASTER PLAN - CAMP FUJI</t>
    <phoneticPr fontId="1"/>
  </si>
  <si>
    <t>NO DATE</t>
  </si>
  <si>
    <t>MASTER PLAN - MCAS FUTENMA</t>
    <phoneticPr fontId="1"/>
  </si>
  <si>
    <t>PACIFIC DIVISION, NAVAL FACILITIES ENGINEERING COMMAND</t>
    <phoneticPr fontId="1"/>
  </si>
  <si>
    <t>March, 1979</t>
    <phoneticPr fontId="1"/>
  </si>
  <si>
    <t>June, 1992</t>
  </si>
  <si>
    <t>MASTER PLAN - CAMP BUTLER</t>
    <phoneticPr fontId="1"/>
  </si>
  <si>
    <t>MASTER PLAN - CAMP SCHWAB</t>
    <phoneticPr fontId="1"/>
  </si>
  <si>
    <t>March, 1987</t>
  </si>
  <si>
    <t>Number of Pages</t>
    <phoneticPr fontId="1"/>
  </si>
  <si>
    <t>U.S. ARMY ENGINEER DISTRICT CORPS OF ENGINEERS JAPAN</t>
    <phoneticPr fontId="1"/>
  </si>
  <si>
    <t>MASTER PLAN, FUTURE DEVELOPMENT PLANS, ANALYTICAL ENVIRONMENTAL ASSESSMENT REPORT - HIRO AMMUNITION DEPOT, HIROSHIMA, JAPAN</t>
  </si>
  <si>
    <t>November, 1990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</si>
</sst>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1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u/>
      <sz val="9"/>
      <color theme="10"/>
      <name val="Arial"/>
      <family val="2"/>
    </font>
    <font>
      <u/>
      <sz val="9"/>
      <color theme="10"/>
      <name val="游ゴシック"/>
      <family val="2"/>
      <charset val="128"/>
      <scheme val="minor"/>
    </font>
    <font>
      <sz val="9"/>
      <name val="Arial"/>
      <family val="2"/>
    </font>
    <font>
      <sz val="9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 applyAlignment="0">
      <alignment vertical="center"/>
    </xf>
    <xf numFmtId="0" fontId="4" fillId="2" borderId="0" applyAlignment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6" fillId="2" borderId="0" xfId="1" applyFont="1">
      <alignment vertical="center"/>
    </xf>
    <xf numFmtId="0" fontId="6" fillId="2" borderId="0" xfId="1" applyFont="1" applyAlignment="1">
      <alignment vertical="center" wrapText="1"/>
    </xf>
    <xf numFmtId="176" fontId="6" fillId="2" borderId="0" xfId="1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right" vertical="center" wrapText="1"/>
    </xf>
    <xf numFmtId="176" fontId="6" fillId="2" borderId="0" xfId="1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176" fontId="6" fillId="2" borderId="0" xfId="1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2" borderId="0" xfId="1" applyNumberFormat="1" applyFont="1" applyAlignment="1">
      <alignment vertical="center" wrapText="1"/>
    </xf>
    <xf numFmtId="176" fontId="6" fillId="2" borderId="0" xfId="1" applyNumberFormat="1" applyFont="1" applyBorder="1" applyAlignment="1">
      <alignment vertical="center" wrapText="1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vertical="center" wrapText="1"/>
    </xf>
    <xf numFmtId="0" fontId="4" fillId="2" borderId="0" xfId="3">
      <alignment vertical="center"/>
    </xf>
    <xf numFmtId="0" fontId="4" fillId="2" borderId="0" xfId="3" applyAlignment="1">
      <alignment vertical="center" wrapText="1"/>
    </xf>
    <xf numFmtId="0" fontId="4" fillId="0" borderId="0" xfId="2">
      <alignment vertical="center"/>
    </xf>
    <xf numFmtId="0" fontId="4" fillId="0" borderId="0" xfId="2" applyAlignment="1">
      <alignment vertical="center" wrapText="1"/>
    </xf>
    <xf numFmtId="0" fontId="7" fillId="2" borderId="0" xfId="1" applyFont="1">
      <alignment vertical="center"/>
    </xf>
    <xf numFmtId="176" fontId="6" fillId="4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2" borderId="0" xfId="1" applyFont="1" applyAlignment="1">
      <alignment horizontal="right" vertical="center" wrapText="1"/>
    </xf>
    <xf numFmtId="49" fontId="5" fillId="3" borderId="0" xfId="0" applyNumberFormat="1" applyFont="1" applyFill="1" applyAlignment="1">
      <alignment horizontal="center" vertical="center" wrapText="1"/>
    </xf>
    <xf numFmtId="176" fontId="5" fillId="3" borderId="0" xfId="0" applyNumberFormat="1" applyFont="1" applyFill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9" fillId="0" borderId="0" xfId="4" applyFont="1">
      <alignment vertical="center"/>
    </xf>
    <xf numFmtId="0" fontId="9" fillId="2" borderId="0" xfId="4" applyFont="1" applyFill="1" applyAlignment="1">
      <alignment vertical="center" wrapText="1"/>
    </xf>
    <xf numFmtId="0" fontId="10" fillId="0" borderId="0" xfId="4" applyFont="1" applyAlignment="1">
      <alignment vertical="center" wrapText="1"/>
    </xf>
    <xf numFmtId="0" fontId="10" fillId="2" borderId="0" xfId="4" applyFont="1" applyFill="1" applyAlignment="1">
      <alignment vertical="center" wrapText="1"/>
    </xf>
    <xf numFmtId="0" fontId="10" fillId="0" borderId="0" xfId="4" applyFont="1">
      <alignment vertical="center"/>
    </xf>
    <xf numFmtId="176" fontId="11" fillId="0" borderId="0" xfId="0" applyNumberFormat="1" applyFont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right" vertical="center" wrapText="1"/>
    </xf>
    <xf numFmtId="0" fontId="6" fillId="0" borderId="0" xfId="1" applyFont="1" applyFill="1">
      <alignment vertical="center"/>
    </xf>
    <xf numFmtId="0" fontId="12" fillId="0" borderId="0" xfId="0" applyFont="1" applyFill="1">
      <alignment vertical="center"/>
    </xf>
    <xf numFmtId="0" fontId="6" fillId="0" borderId="0" xfId="1" applyFont="1" applyFill="1" applyAlignment="1">
      <alignment vertical="center" wrapText="1"/>
    </xf>
    <xf numFmtId="176" fontId="6" fillId="0" borderId="0" xfId="1" applyNumberFormat="1" applyFont="1" applyFill="1" applyBorder="1" applyAlignment="1">
      <alignment vertical="center" wrapText="1"/>
    </xf>
    <xf numFmtId="0" fontId="6" fillId="0" borderId="0" xfId="1" applyFont="1" applyFill="1" applyAlignment="1">
      <alignment horizontal="right" vertical="center" wrapText="1"/>
    </xf>
    <xf numFmtId="0" fontId="10" fillId="5" borderId="0" xfId="4" applyFont="1" applyFill="1" applyAlignment="1">
      <alignment vertical="center" wrapText="1"/>
    </xf>
    <xf numFmtId="49" fontId="6" fillId="5" borderId="0" xfId="0" applyNumberFormat="1" applyFont="1" applyFill="1" applyAlignment="1">
      <alignment vertical="center" wrapText="1"/>
    </xf>
    <xf numFmtId="176" fontId="6" fillId="5" borderId="0" xfId="0" applyNumberFormat="1" applyFont="1" applyFill="1" applyAlignment="1">
      <alignment vertical="center" wrapText="1"/>
    </xf>
    <xf numFmtId="0" fontId="9" fillId="0" borderId="0" xfId="4" applyFont="1" applyFill="1" applyAlignment="1">
      <alignment vertical="center" wrapText="1"/>
    </xf>
    <xf numFmtId="49" fontId="6" fillId="0" borderId="0" xfId="1" applyNumberFormat="1" applyFont="1" applyFill="1" applyAlignment="1">
      <alignment vertical="center" wrapText="1"/>
    </xf>
    <xf numFmtId="176" fontId="11" fillId="0" borderId="0" xfId="1" applyNumberFormat="1" applyFont="1" applyFill="1" applyAlignment="1">
      <alignment vertical="center" wrapText="1"/>
    </xf>
    <xf numFmtId="0" fontId="7" fillId="0" borderId="0" xfId="1" applyFont="1" applyFill="1">
      <alignment vertical="center"/>
    </xf>
    <xf numFmtId="0" fontId="10" fillId="0" borderId="0" xfId="4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176" fontId="6" fillId="0" borderId="0" xfId="2" applyNumberFormat="1" applyFont="1" applyFill="1" applyAlignment="1">
      <alignment horizontal="right" vertical="center" wrapText="1"/>
    </xf>
    <xf numFmtId="0" fontId="6" fillId="0" borderId="0" xfId="2" applyFont="1" applyFill="1" applyAlignment="1">
      <alignment horizontal="right" vertical="center" wrapText="1"/>
    </xf>
    <xf numFmtId="0" fontId="6" fillId="0" borderId="0" xfId="2" applyFont="1" applyFill="1">
      <alignment vertical="center"/>
    </xf>
    <xf numFmtId="0" fontId="6" fillId="5" borderId="0" xfId="2" applyFont="1" applyFill="1">
      <alignment vertical="center"/>
    </xf>
    <xf numFmtId="49" fontId="6" fillId="5" borderId="0" xfId="1" applyNumberFormat="1" applyFont="1" applyFill="1" applyAlignment="1">
      <alignment vertical="center" wrapText="1"/>
    </xf>
    <xf numFmtId="0" fontId="6" fillId="5" borderId="0" xfId="1" applyFont="1" applyFill="1" applyAlignment="1">
      <alignment vertical="center" wrapText="1"/>
    </xf>
    <xf numFmtId="176" fontId="6" fillId="5" borderId="0" xfId="1" applyNumberFormat="1" applyFont="1" applyFill="1" applyAlignment="1">
      <alignment vertical="center" wrapText="1"/>
    </xf>
    <xf numFmtId="0" fontId="6" fillId="5" borderId="0" xfId="1" applyFont="1" applyFill="1" applyAlignment="1">
      <alignment horizontal="right" vertical="center" wrapText="1"/>
    </xf>
    <xf numFmtId="0" fontId="7" fillId="5" borderId="0" xfId="1" applyFont="1" applyFill="1">
      <alignment vertical="center"/>
    </xf>
    <xf numFmtId="0" fontId="6" fillId="5" borderId="0" xfId="1" applyFont="1" applyFill="1">
      <alignment vertical="center"/>
    </xf>
    <xf numFmtId="176" fontId="6" fillId="0" borderId="0" xfId="1" applyNumberFormat="1" applyFont="1" applyFill="1" applyAlignment="1">
      <alignment vertical="center" wrapText="1"/>
    </xf>
    <xf numFmtId="0" fontId="6" fillId="5" borderId="0" xfId="2" applyFont="1" applyFill="1" applyAlignment="1">
      <alignment vertical="center" wrapText="1"/>
    </xf>
    <xf numFmtId="176" fontId="6" fillId="5" borderId="0" xfId="2" applyNumberFormat="1" applyFont="1" applyFill="1" applyAlignment="1">
      <alignment vertical="center" wrapText="1"/>
    </xf>
    <xf numFmtId="0" fontId="6" fillId="5" borderId="0" xfId="2" applyFont="1" applyFill="1" applyAlignment="1">
      <alignment horizontal="right" vertical="center" wrapText="1"/>
    </xf>
  </cellXfs>
  <cellStyles count="5">
    <cellStyle name="20% - アクセント 3" xfId="1" builtinId="38" customBuiltin="1"/>
    <cellStyle name="スタイル 1" xfId="2" xr:uid="{A5E4F084-ABB2-4EF8-9A7C-D3CC8A8D09A2}"/>
    <cellStyle name="スタイル 2" xfId="3" xr:uid="{941D8598-5A78-464F-AC3B-9D777463EC06}"/>
    <cellStyle name="ハイパーリンク" xfId="4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peacedepot.org/wp-content/uploads/2022/09/MASTER-PLAN-CFA-OKINAWA-NAF-KADENA.pdf" TargetMode="External"/><Relationship Id="rId7" Type="http://schemas.openxmlformats.org/officeDocument/2006/relationships/hyperlink" Target="http://www.peacedepot.org/wp-content/uploads/2022/09/MASTER-PLAN-YOKOSUKA-NAVAL-COMPLEX-YOKOSUKA-JAPAN.pdf" TargetMode="External"/><Relationship Id="rId2" Type="http://schemas.openxmlformats.org/officeDocument/2006/relationships/hyperlink" Target="http://www.peacedepot.org/wp-content/uploads/2022/09/MASTER-PLAN-U.S.-NAVAL-AIR-FACILITY-MISAWA-JAPAN-1977.pdf" TargetMode="External"/><Relationship Id="rId1" Type="http://schemas.openxmlformats.org/officeDocument/2006/relationships/hyperlink" Target="http://www.peacedepot.org/wp-content/uploads/2022/09/MASTER-PLAN-U.S.-NAVAL-AIR-FACILITY-ATSUGI-JAPAN.pdf" TargetMode="External"/><Relationship Id="rId6" Type="http://schemas.openxmlformats.org/officeDocument/2006/relationships/hyperlink" Target="http://www.peacedepot.org/wp-content/uploads/2022/09/MASTER-PLAN-U.S.-NAVAL-COMMUNICATION-STATION-JAPAN.pdf" TargetMode="External"/><Relationship Id="rId5" Type="http://schemas.openxmlformats.org/officeDocument/2006/relationships/hyperlink" Target="http://www.peacedepot.org/wp-content/uploads/2022/09/MASTER-PLAN-U.S.-NAVY-FACILITIES-MISAWA-JAPAN-1989.pdf" TargetMode="External"/><Relationship Id="rId4" Type="http://schemas.openxmlformats.org/officeDocument/2006/relationships/hyperlink" Target="http://www.peacedepot.org/wp-content/uploads/2022/09/MASTER-PLAN-U.S.-NAVY-FACILITIES-SASEBO-BAY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acedepot.org/wp-content/uploads/2022/09/MASTER-PLAN-FUTURE-DEVELOPMENT-PLANS-ANALYTICAL-REPORT-HIRO-AMMUNITION-DEPOT-HIROSHIMA-JAPAN.pdf" TargetMode="External"/><Relationship Id="rId3" Type="http://schemas.openxmlformats.org/officeDocument/2006/relationships/hyperlink" Target="http://www.peacedepot.org/wp-content/uploads/2022/09/MASTER-PLAN-BASIC-INFORMATION-MAPS-HIRO-AMMUNITION-DEPOT-HIROSHIMA-JAPAN.pdf" TargetMode="External"/><Relationship Id="rId7" Type="http://schemas.openxmlformats.org/officeDocument/2006/relationships/hyperlink" Target="http://www.peacedepot.org/wp-content/uploads/2022/09/MAP-OF-AKIZUKI-AMMUNITION-DEPOT.pdf" TargetMode="External"/><Relationship Id="rId2" Type="http://schemas.openxmlformats.org/officeDocument/2006/relationships/hyperlink" Target="http://www.peacedepot.org/wp-content/uploads/2022/09/MASTER-PLAN-FUTURE-DEVELOPMENT-PLAN-AKIZUKI-AMMUNITION-DEPOT-HIROSHIMA-PREFECTURE-JAPAN-1988.pdf" TargetMode="External"/><Relationship Id="rId1" Type="http://schemas.openxmlformats.org/officeDocument/2006/relationships/hyperlink" Target="http://www.peacedepot.org/wp-content/uploads/2022/09/MASTER-PLAN-FUTURE-DEVELOPMENT-PLAN-AKIZUKI-AMMUNITION-DEPOT-HIROSHIMA-PREFECTURE-JAPAN-1987.pdf" TargetMode="External"/><Relationship Id="rId6" Type="http://schemas.openxmlformats.org/officeDocument/2006/relationships/hyperlink" Target="http://www.peacedepot.org/wp-content/uploads/2022/09/MASTER-PLAN-FUTURE-DEVELOPMENT-PLAN-TABULATION-OF-EXISTING-AND-REQUIRED-FACILITIES-MARCH-1987-AKIZUKI-AMMUNITION-DEPOT-HIROSHIMA-PREFECTURE-JAPAN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peacedepot.org/wp-content/uploads/2022/09/MASTER-PLAN-FUTURE-DEVELOPMENT-PLAN-SAGAMI-GENERAL-DEPOT-KANAGAWA-PREFECTURE-JAPAN.pdf" TargetMode="External"/><Relationship Id="rId10" Type="http://schemas.openxmlformats.org/officeDocument/2006/relationships/hyperlink" Target="http://www.peacedepot.org/wp-content/uploads/2022/09/MASTER-PLAN-FUTURE-DEVELOPMENT-PLANS-ANALYTICAL-ENVIRONMENTAL-ASSESSMENT-REPORT-HIRO-AMMUNITION-DEPOT-HIROSHIMA-JAPAN.pdf" TargetMode="External"/><Relationship Id="rId4" Type="http://schemas.openxmlformats.org/officeDocument/2006/relationships/hyperlink" Target="http://www.peacedepot.org/wp-content/uploads/2022/09/MASTER-PLAN-FUTURE-DEVELOPMENT-PLAN-CAMP-ZAMA-KANAGAWA-JAPAN.pdf" TargetMode="External"/><Relationship Id="rId9" Type="http://schemas.openxmlformats.org/officeDocument/2006/relationships/hyperlink" Target="http://www.peacedepot.org/wp-content/uploads/2022/09/MASTER-PLAN-FUTURE-DEVELOPMENT-PLAN-SUPPORTING-SYSTEMS-REPORT-JULY-1989-KAWAKAMI-AMMUNITION-DEPOT-HIROSHIMA-PREFECTURE-JAPAN-1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acedepot.org/wp-content/uploads/2022/09/MASTER-PLAN-CAMP-BUTLER-1.2.3.4-compressed.pdf" TargetMode="External"/><Relationship Id="rId3" Type="http://schemas.openxmlformats.org/officeDocument/2006/relationships/hyperlink" Target="http://www.peacedepot.org/wp-content/uploads/2022/09/MASTER-PLAN-MCAS-FUTENMA-JUNE-1992-1.2.pdf" TargetMode="External"/><Relationship Id="rId7" Type="http://schemas.openxmlformats.org/officeDocument/2006/relationships/hyperlink" Target="http://www.peacedepot.org/wp-content/uploads/2022/09/MASTER-PLAN-CAMP-COURTNEY1.2.pdf" TargetMode="External"/><Relationship Id="rId2" Type="http://schemas.openxmlformats.org/officeDocument/2006/relationships/hyperlink" Target="http://www.peacedepot.org/wp-content/uploads/2022/09/MASTER-PLAN-MCAS-FUTENMA-1.pdf" TargetMode="External"/><Relationship Id="rId1" Type="http://schemas.openxmlformats.org/officeDocument/2006/relationships/hyperlink" Target="http://www.peacedepot.org/wp-content/uploads/2022/09/MASTER-PLAN-CAMP-MCTUREOUS-1.2.pdf" TargetMode="External"/><Relationship Id="rId6" Type="http://schemas.openxmlformats.org/officeDocument/2006/relationships/hyperlink" Target="http://www.peacedepot.org/wp-content/uploads/2022/09/MASTER-PLAN-CAMP-HANSEN-1.2-1.pdf" TargetMode="External"/><Relationship Id="rId5" Type="http://schemas.openxmlformats.org/officeDocument/2006/relationships/hyperlink" Target="http://www.peacedepot.org/wp-content/uploads/2022/09/MASTER-PLAN-MCAS-IWAKUNI.pdf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www.peacedepot.org/wp-content/uploads/2022/09/MASTER-PLAN-CAMP-FUJI.pdf" TargetMode="External"/><Relationship Id="rId9" Type="http://schemas.openxmlformats.org/officeDocument/2006/relationships/hyperlink" Target="http://www.peacedepot.org/wp-content/uploads/2022/09/MASTER-PLAN-CAMP-SCHWAB-1.2.3.4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4CB3-BB68-46B5-A89B-0BBC03DEC1BA}">
  <dimension ref="A1:E5"/>
  <sheetViews>
    <sheetView tabSelected="1" workbookViewId="0">
      <selection activeCell="A6" sqref="A6"/>
    </sheetView>
  </sheetViews>
  <sheetFormatPr defaultColWidth="11.5546875" defaultRowHeight="12.75" x14ac:dyDescent="0.4"/>
  <cols>
    <col min="1" max="1" width="4.33203125" style="1" customWidth="1"/>
    <col min="2" max="2" width="23.109375" style="1" customWidth="1"/>
    <col min="3" max="3" width="12.21875" style="2" customWidth="1"/>
    <col min="4" max="4" width="12.44140625" style="2" customWidth="1"/>
    <col min="5" max="5" width="4.88671875" style="2" customWidth="1"/>
    <col min="6" max="16384" width="11.5546875" style="1"/>
  </cols>
  <sheetData>
    <row r="1" spans="1:5" s="24" customFormat="1" ht="25.5" x14ac:dyDescent="0.4">
      <c r="A1" s="24" t="s">
        <v>0</v>
      </c>
      <c r="B1" s="24" t="s">
        <v>1</v>
      </c>
      <c r="C1" s="24" t="s">
        <v>2</v>
      </c>
      <c r="D1" s="24" t="s">
        <v>87</v>
      </c>
      <c r="E1" s="24" t="s">
        <v>3</v>
      </c>
    </row>
    <row r="2" spans="1:5" x14ac:dyDescent="0.4">
      <c r="A2" s="1">
        <v>1</v>
      </c>
      <c r="B2" s="1" t="s">
        <v>4</v>
      </c>
      <c r="C2" s="1">
        <v>8</v>
      </c>
      <c r="D2" s="1">
        <v>534</v>
      </c>
      <c r="E2" s="1">
        <v>14</v>
      </c>
    </row>
    <row r="3" spans="1:5" s="18" customFormat="1" x14ac:dyDescent="0.4">
      <c r="A3" s="18">
        <v>2</v>
      </c>
      <c r="B3" s="18" t="s">
        <v>5</v>
      </c>
      <c r="C3" s="19">
        <v>12</v>
      </c>
      <c r="D3" s="19">
        <v>431</v>
      </c>
      <c r="E3" s="19">
        <v>15</v>
      </c>
    </row>
    <row r="4" spans="1:5" s="20" customFormat="1" x14ac:dyDescent="0.4">
      <c r="A4" s="20">
        <v>3</v>
      </c>
      <c r="B4" s="20" t="s">
        <v>6</v>
      </c>
      <c r="C4" s="21">
        <v>9</v>
      </c>
      <c r="D4" s="21">
        <v>1522</v>
      </c>
      <c r="E4" s="21">
        <v>16</v>
      </c>
    </row>
    <row r="5" spans="1:5" x14ac:dyDescent="0.4">
      <c r="A5" s="1" t="s">
        <v>7</v>
      </c>
      <c r="C5" s="2">
        <f>SUM(C2:C4)</f>
        <v>29</v>
      </c>
      <c r="D5" s="2">
        <f>SUM(D2:D4)</f>
        <v>2487</v>
      </c>
    </row>
  </sheetData>
  <sheetProtection algorithmName="SHA-512" hashValue="kpMQBm+wAWGb1KfOhlYNskhLHVXrNDwJtdBdAND2DeXM6DiHqAUdKFMc04Ypw2gXHMedUq3ksmznTatFdjS3Sg==" saltValue="KryrQycndu+026Pb72/TVQ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E2085-3174-4840-BFBA-AEE157FC9555}">
  <dimension ref="A1:G11"/>
  <sheetViews>
    <sheetView workbookViewId="0">
      <selection activeCell="A11" sqref="A11"/>
    </sheetView>
  </sheetViews>
  <sheetFormatPr defaultColWidth="11.5546875" defaultRowHeight="12" x14ac:dyDescent="0.4"/>
  <cols>
    <col min="1" max="1" width="2.6640625" style="8" customWidth="1"/>
    <col min="2" max="2" width="42.6640625" style="3" customWidth="1"/>
    <col min="3" max="3" width="51.21875" style="3" customWidth="1"/>
    <col min="4" max="4" width="13.6640625" style="3" customWidth="1"/>
    <col min="5" max="5" width="13.6640625" style="28" customWidth="1"/>
    <col min="6" max="6" width="4.109375" style="3" customWidth="1"/>
    <col min="7" max="7" width="5.21875" style="8" customWidth="1"/>
    <col min="8" max="16384" width="11.5546875" style="8"/>
  </cols>
  <sheetData>
    <row r="1" spans="1:7" s="16" customFormat="1" x14ac:dyDescent="0.4">
      <c r="A1" s="39" t="s">
        <v>8</v>
      </c>
      <c r="B1" s="39"/>
      <c r="C1" s="39"/>
      <c r="D1" s="17"/>
      <c r="E1" s="27"/>
      <c r="F1" s="17"/>
    </row>
    <row r="2" spans="1:7" s="25" customFormat="1" x14ac:dyDescent="0.4">
      <c r="A2" s="25" t="s">
        <v>0</v>
      </c>
      <c r="B2" s="26" t="s">
        <v>9</v>
      </c>
      <c r="C2" s="26" t="s">
        <v>10</v>
      </c>
      <c r="D2" s="26" t="s">
        <v>11</v>
      </c>
      <c r="E2" s="26" t="s">
        <v>12</v>
      </c>
      <c r="F2" s="26" t="s">
        <v>13</v>
      </c>
      <c r="G2" s="25" t="s">
        <v>3</v>
      </c>
    </row>
    <row r="3" spans="1:7" ht="24" x14ac:dyDescent="0.4">
      <c r="A3" s="8">
        <v>1</v>
      </c>
      <c r="B3" s="32" t="s">
        <v>14</v>
      </c>
      <c r="C3" s="3" t="s">
        <v>15</v>
      </c>
      <c r="D3" s="4" t="s">
        <v>16</v>
      </c>
      <c r="E3" s="28" t="s">
        <v>17</v>
      </c>
      <c r="F3" s="3">
        <v>77</v>
      </c>
      <c r="G3" s="8">
        <v>14</v>
      </c>
    </row>
    <row r="4" spans="1:7" s="5" customFormat="1" ht="31.5" x14ac:dyDescent="0.4">
      <c r="A4" s="5">
        <v>2</v>
      </c>
      <c r="B4" s="36" t="s">
        <v>18</v>
      </c>
      <c r="C4" s="6" t="s">
        <v>15</v>
      </c>
      <c r="D4" s="15" t="s">
        <v>19</v>
      </c>
      <c r="E4" s="29" t="s">
        <v>17</v>
      </c>
      <c r="F4" s="6">
        <v>91</v>
      </c>
      <c r="G4" s="5">
        <v>14</v>
      </c>
    </row>
    <row r="5" spans="1:7" ht="15.75" x14ac:dyDescent="0.4">
      <c r="A5" s="8">
        <v>3</v>
      </c>
      <c r="B5" s="35" t="s">
        <v>20</v>
      </c>
      <c r="D5" s="38" t="s">
        <v>90</v>
      </c>
      <c r="E5" s="28" t="s">
        <v>17</v>
      </c>
      <c r="F5" s="3">
        <v>49</v>
      </c>
      <c r="G5" s="8">
        <v>14</v>
      </c>
    </row>
    <row r="6" spans="1:7" s="5" customFormat="1" ht="24" x14ac:dyDescent="0.4">
      <c r="A6" s="5">
        <v>4</v>
      </c>
      <c r="B6" s="36" t="s">
        <v>21</v>
      </c>
      <c r="C6" s="6" t="s">
        <v>15</v>
      </c>
      <c r="D6" s="12" t="s">
        <v>22</v>
      </c>
      <c r="E6" s="29" t="s">
        <v>17</v>
      </c>
      <c r="F6" s="6">
        <v>70</v>
      </c>
      <c r="G6" s="5">
        <v>14</v>
      </c>
    </row>
    <row r="7" spans="1:7" ht="24" x14ac:dyDescent="0.4">
      <c r="A7" s="8">
        <v>5</v>
      </c>
      <c r="B7" s="33" t="s">
        <v>23</v>
      </c>
      <c r="C7" s="3" t="s">
        <v>15</v>
      </c>
      <c r="D7" s="8" t="s">
        <v>24</v>
      </c>
      <c r="E7" s="11" t="s">
        <v>17</v>
      </c>
      <c r="F7" s="8">
        <v>113</v>
      </c>
      <c r="G7" s="8">
        <v>14</v>
      </c>
    </row>
    <row r="8" spans="1:7" s="5" customFormat="1" ht="15.75" x14ac:dyDescent="0.4">
      <c r="A8" s="5">
        <v>6</v>
      </c>
      <c r="B8" s="36" t="s">
        <v>25</v>
      </c>
      <c r="C8" s="6"/>
      <c r="D8" s="12" t="s">
        <v>26</v>
      </c>
      <c r="E8" s="29" t="s">
        <v>17</v>
      </c>
      <c r="F8" s="6">
        <v>40</v>
      </c>
      <c r="G8" s="5">
        <v>14</v>
      </c>
    </row>
    <row r="9" spans="1:7" ht="24" x14ac:dyDescent="0.4">
      <c r="A9" s="8">
        <v>7</v>
      </c>
      <c r="B9" s="35" t="s">
        <v>27</v>
      </c>
      <c r="C9" s="3" t="s">
        <v>15</v>
      </c>
      <c r="D9" s="4" t="s">
        <v>28</v>
      </c>
      <c r="E9" s="28" t="s">
        <v>17</v>
      </c>
      <c r="F9" s="3">
        <v>93</v>
      </c>
      <c r="G9" s="8">
        <v>14</v>
      </c>
    </row>
    <row r="10" spans="1:7" s="40" customFormat="1" x14ac:dyDescent="0.4">
      <c r="A10" s="40">
        <v>8</v>
      </c>
      <c r="B10" s="41" t="s">
        <v>29</v>
      </c>
      <c r="C10" s="41"/>
      <c r="D10" s="41"/>
      <c r="E10" s="42" t="s">
        <v>30</v>
      </c>
      <c r="F10" s="41">
        <v>1</v>
      </c>
      <c r="G10" s="40">
        <v>14</v>
      </c>
    </row>
    <row r="11" spans="1:7" x14ac:dyDescent="0.4">
      <c r="F11" s="3">
        <f>SUM(F3:F10)</f>
        <v>534</v>
      </c>
    </row>
  </sheetData>
  <sheetProtection algorithmName="SHA-512" hashValue="Z3IpFIJMke1cIMSTAsLbXzHNq2A8Sh02X/VPMZ59BFGXupzWBLuJTZ6WSoWI3ojRQ9KoyvfwB9FSv+LyVG2hCQ==" saltValue="rGAqHYEvwrLryt+M8rSxgA==" spinCount="100000" sheet="1" objects="1" scenarios="1"/>
  <mergeCells count="1">
    <mergeCell ref="A1:C1"/>
  </mergeCells>
  <phoneticPr fontId="1"/>
  <hyperlinks>
    <hyperlink ref="B3" r:id="rId1" xr:uid="{27FFC1AE-DD4D-4D9B-A625-C7617F1920AE}"/>
    <hyperlink ref="B7" r:id="rId2" xr:uid="{547A8428-A35F-43C0-AB4E-B6169FFD7881}"/>
    <hyperlink ref="B9" r:id="rId3" xr:uid="{F5F16D24-4AEF-4799-B47F-14B832996E4E}"/>
    <hyperlink ref="B8" r:id="rId4" xr:uid="{29797278-77FB-4B4E-A6D9-C67117EA72DB}"/>
    <hyperlink ref="B6" r:id="rId5" xr:uid="{919B89A4-7C8C-4F14-B68B-E1F07321A7D0}"/>
    <hyperlink ref="B5" r:id="rId6" xr:uid="{70CFA113-1545-4BF2-8B16-97F0AEB49E92}"/>
    <hyperlink ref="B4" r:id="rId7" xr:uid="{60AF5198-CE85-4F82-8FB0-A8BCF564E8A6}"/>
  </hyperlinks>
  <pageMargins left="0.7" right="0.7" top="0.75" bottom="0.75" header="0.3" footer="0.3"/>
  <pageSetup paperSize="8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D04C-90C5-44EC-906C-C695EDFE5DA0}">
  <dimension ref="A1:I16"/>
  <sheetViews>
    <sheetView workbookViewId="0">
      <selection activeCell="A16" sqref="A16"/>
    </sheetView>
  </sheetViews>
  <sheetFormatPr defaultColWidth="11.5546875" defaultRowHeight="12" x14ac:dyDescent="0.4"/>
  <cols>
    <col min="1" max="1" width="2.88671875" style="8" customWidth="1"/>
    <col min="2" max="2" width="46.6640625" style="3" customWidth="1"/>
    <col min="3" max="3" width="33" style="13" customWidth="1"/>
    <col min="4" max="4" width="24.88671875" style="3" customWidth="1"/>
    <col min="5" max="5" width="15.33203125" style="4" customWidth="1"/>
    <col min="6" max="6" width="12.21875" style="28" customWidth="1"/>
    <col min="7" max="7" width="4.109375" style="3" customWidth="1"/>
    <col min="8" max="8" width="4.21875" style="3" customWidth="1"/>
    <col min="9" max="9" width="15.109375" style="8" customWidth="1"/>
    <col min="10" max="16384" width="11.5546875" style="8"/>
  </cols>
  <sheetData>
    <row r="1" spans="1:9" s="16" customFormat="1" x14ac:dyDescent="0.4">
      <c r="A1" s="39" t="s">
        <v>31</v>
      </c>
      <c r="B1" s="39"/>
      <c r="C1" s="39"/>
      <c r="D1" s="17"/>
      <c r="E1" s="23"/>
      <c r="F1" s="27"/>
      <c r="G1" s="17"/>
      <c r="H1" s="17"/>
    </row>
    <row r="2" spans="1:9" s="25" customFormat="1" x14ac:dyDescent="0.4">
      <c r="A2" s="25" t="s">
        <v>0</v>
      </c>
      <c r="B2" s="26" t="s">
        <v>9</v>
      </c>
      <c r="C2" s="30" t="s">
        <v>32</v>
      </c>
      <c r="D2" s="26" t="s">
        <v>10</v>
      </c>
      <c r="E2" s="31" t="s">
        <v>11</v>
      </c>
      <c r="F2" s="26" t="s">
        <v>12</v>
      </c>
      <c r="G2" s="26" t="s">
        <v>13</v>
      </c>
      <c r="H2" s="26" t="s">
        <v>3</v>
      </c>
    </row>
    <row r="3" spans="1:9" ht="31.5" x14ac:dyDescent="0.4">
      <c r="A3" s="8">
        <v>1</v>
      </c>
      <c r="B3" s="35" t="s">
        <v>33</v>
      </c>
      <c r="C3" s="13" t="s">
        <v>34</v>
      </c>
      <c r="D3" s="3" t="s">
        <v>35</v>
      </c>
      <c r="E3" s="4">
        <f>DATE(1985,12,27)</f>
        <v>31408</v>
      </c>
      <c r="F3" s="28" t="s">
        <v>17</v>
      </c>
      <c r="G3" s="3">
        <v>85</v>
      </c>
      <c r="H3" s="3">
        <v>15</v>
      </c>
    </row>
    <row r="4" spans="1:9" s="5" customFormat="1" ht="31.5" x14ac:dyDescent="0.4">
      <c r="A4" s="5">
        <v>2</v>
      </c>
      <c r="B4" s="36" t="s">
        <v>36</v>
      </c>
      <c r="C4" s="14" t="s">
        <v>37</v>
      </c>
      <c r="D4" s="6" t="s">
        <v>38</v>
      </c>
      <c r="E4" s="15">
        <f>DATE(1988,2,18)</f>
        <v>32191</v>
      </c>
      <c r="F4" s="29" t="s">
        <v>17</v>
      </c>
      <c r="G4" s="6">
        <v>45</v>
      </c>
      <c r="H4" s="6">
        <v>15</v>
      </c>
    </row>
    <row r="5" spans="1:9" s="43" customFormat="1" ht="15.75" x14ac:dyDescent="0.4">
      <c r="A5" s="43">
        <v>3</v>
      </c>
      <c r="B5" s="44" t="s">
        <v>39</v>
      </c>
      <c r="D5" s="45"/>
      <c r="E5" s="46">
        <v>32217</v>
      </c>
      <c r="F5" s="47" t="s">
        <v>40</v>
      </c>
      <c r="G5" s="45">
        <v>1</v>
      </c>
      <c r="H5" s="45">
        <v>15</v>
      </c>
    </row>
    <row r="6" spans="1:9" s="40" customFormat="1" ht="31.5" x14ac:dyDescent="0.4">
      <c r="A6" s="40">
        <v>4</v>
      </c>
      <c r="B6" s="48" t="s">
        <v>41</v>
      </c>
      <c r="C6" s="49" t="s">
        <v>42</v>
      </c>
      <c r="D6" s="41" t="s">
        <v>38</v>
      </c>
      <c r="E6" s="50">
        <f>DATE(1986,10,31)</f>
        <v>31716</v>
      </c>
      <c r="F6" s="42" t="s">
        <v>17</v>
      </c>
      <c r="G6" s="41">
        <v>75</v>
      </c>
      <c r="H6" s="41">
        <v>15</v>
      </c>
    </row>
    <row r="7" spans="1:9" x14ac:dyDescent="0.4">
      <c r="A7" s="8">
        <v>5</v>
      </c>
      <c r="B7" s="13" t="s">
        <v>43</v>
      </c>
      <c r="E7" s="9" t="s">
        <v>44</v>
      </c>
      <c r="F7" s="28" t="s">
        <v>45</v>
      </c>
      <c r="G7" s="3">
        <v>1</v>
      </c>
      <c r="H7" s="3">
        <v>15</v>
      </c>
      <c r="I7" s="8" t="s">
        <v>46</v>
      </c>
    </row>
    <row r="8" spans="1:9" s="5" customFormat="1" ht="24" x14ac:dyDescent="0.4">
      <c r="A8" s="5">
        <v>6</v>
      </c>
      <c r="B8" s="34" t="s">
        <v>47</v>
      </c>
      <c r="C8" s="14" t="s">
        <v>48</v>
      </c>
      <c r="D8" s="6" t="s">
        <v>38</v>
      </c>
      <c r="E8" s="12">
        <f>DATE(1988,12,20)</f>
        <v>32497</v>
      </c>
      <c r="F8" s="29" t="s">
        <v>17</v>
      </c>
      <c r="G8" s="6">
        <v>20</v>
      </c>
      <c r="H8" s="6">
        <v>15</v>
      </c>
    </row>
    <row r="9" spans="1:9" s="43" customFormat="1" ht="24" x14ac:dyDescent="0.4">
      <c r="A9" s="43">
        <v>7</v>
      </c>
      <c r="B9" s="51" t="s">
        <v>47</v>
      </c>
      <c r="C9" s="52" t="s">
        <v>49</v>
      </c>
      <c r="D9" s="45"/>
      <c r="E9" s="53">
        <f>DATE(1987,3,13)</f>
        <v>31849</v>
      </c>
      <c r="F9" s="47" t="s">
        <v>17</v>
      </c>
      <c r="G9" s="45">
        <v>24</v>
      </c>
      <c r="H9" s="45">
        <v>15</v>
      </c>
      <c r="I9" s="54" t="s">
        <v>50</v>
      </c>
    </row>
    <row r="10" spans="1:9" s="5" customFormat="1" ht="31.5" x14ac:dyDescent="0.4">
      <c r="A10" s="5">
        <v>8</v>
      </c>
      <c r="B10" s="36" t="s">
        <v>47</v>
      </c>
      <c r="C10" s="14" t="s">
        <v>51</v>
      </c>
      <c r="D10" s="6"/>
      <c r="E10" s="12">
        <f>DATE(1987,3,13)</f>
        <v>31849</v>
      </c>
      <c r="F10" s="29" t="s">
        <v>17</v>
      </c>
      <c r="G10" s="6">
        <v>23</v>
      </c>
      <c r="H10" s="6">
        <v>15</v>
      </c>
      <c r="I10" s="22" t="s">
        <v>50</v>
      </c>
    </row>
    <row r="11" spans="1:9" s="59" customFormat="1" ht="15.75" x14ac:dyDescent="0.4">
      <c r="A11" s="43">
        <v>9</v>
      </c>
      <c r="B11" s="55" t="s">
        <v>52</v>
      </c>
      <c r="C11" s="56"/>
      <c r="D11" s="56"/>
      <c r="E11" s="57" t="s">
        <v>53</v>
      </c>
      <c r="F11" s="58" t="s">
        <v>17</v>
      </c>
      <c r="G11" s="56">
        <v>1</v>
      </c>
      <c r="H11" s="56">
        <v>15</v>
      </c>
    </row>
    <row r="12" spans="1:9" s="66" customFormat="1" ht="31.5" x14ac:dyDescent="0.4">
      <c r="A12" s="60">
        <v>10</v>
      </c>
      <c r="B12" s="48" t="s">
        <v>54</v>
      </c>
      <c r="C12" s="61" t="s">
        <v>55</v>
      </c>
      <c r="D12" s="62"/>
      <c r="E12" s="63">
        <f>DATE(1989,7,27)</f>
        <v>32716</v>
      </c>
      <c r="F12" s="64" t="s">
        <v>17</v>
      </c>
      <c r="G12" s="62">
        <v>25</v>
      </c>
      <c r="H12" s="62">
        <v>15</v>
      </c>
      <c r="I12" s="65" t="s">
        <v>50</v>
      </c>
    </row>
    <row r="13" spans="1:9" s="43" customFormat="1" ht="24" x14ac:dyDescent="0.4">
      <c r="A13" s="43">
        <v>11</v>
      </c>
      <c r="B13" s="45" t="s">
        <v>56</v>
      </c>
      <c r="C13" s="52" t="s">
        <v>57</v>
      </c>
      <c r="D13" s="45"/>
      <c r="E13" s="67">
        <f>DATE(1989,9,1)</f>
        <v>32752</v>
      </c>
      <c r="F13" s="47" t="s">
        <v>17</v>
      </c>
      <c r="G13" s="45">
        <v>20</v>
      </c>
      <c r="H13" s="45">
        <v>15</v>
      </c>
      <c r="I13" s="54" t="s">
        <v>50</v>
      </c>
    </row>
    <row r="14" spans="1:9" s="60" customFormat="1" ht="31.5" x14ac:dyDescent="0.4">
      <c r="A14" s="60">
        <v>12</v>
      </c>
      <c r="B14" s="48" t="s">
        <v>58</v>
      </c>
      <c r="C14" s="68" t="s">
        <v>59</v>
      </c>
      <c r="D14" s="68" t="s">
        <v>88</v>
      </c>
      <c r="E14" s="69">
        <f>DATE(1986,12,11)</f>
        <v>31757</v>
      </c>
      <c r="F14" s="70" t="s">
        <v>17</v>
      </c>
      <c r="G14" s="68">
        <v>59</v>
      </c>
      <c r="H14" s="68">
        <v>15</v>
      </c>
    </row>
    <row r="15" spans="1:9" ht="47.25" x14ac:dyDescent="0.4">
      <c r="B15" s="35" t="s">
        <v>89</v>
      </c>
      <c r="C15" s="13" t="s">
        <v>60</v>
      </c>
      <c r="E15" s="4">
        <f>DATE(1987,4,16)</f>
        <v>31883</v>
      </c>
      <c r="F15" s="28" t="s">
        <v>17</v>
      </c>
      <c r="G15" s="3">
        <v>52</v>
      </c>
      <c r="H15" s="3">
        <v>15</v>
      </c>
    </row>
    <row r="16" spans="1:9" x14ac:dyDescent="0.4">
      <c r="G16" s="3">
        <f>SUM(G3:G15)</f>
        <v>431</v>
      </c>
    </row>
  </sheetData>
  <sheetProtection algorithmName="SHA-512" hashValue="qGTjO6liny6SGanYEMc0I/u16mD/Fh6MW7BgEJglIzxBI5Mp+cNFXK94ciY7LwjJB2EcqnkrWFOMWs6i/FoEfA==" saltValue="a81jAvjdK5+IZS2zfCpL1Q==" spinCount="100000" sheet="1" objects="1" scenarios="1"/>
  <mergeCells count="1">
    <mergeCell ref="A1:C1"/>
  </mergeCells>
  <phoneticPr fontId="1"/>
  <hyperlinks>
    <hyperlink ref="B9" r:id="rId1" xr:uid="{B8B2C889-8330-4F4F-B067-BE3D9B6A6C52}"/>
    <hyperlink ref="B8" r:id="rId2" xr:uid="{B8148A8A-C3BF-4E19-BE97-0B955159B811}"/>
    <hyperlink ref="B3" r:id="rId3" xr:uid="{9AACEAD7-96FE-4758-BD35-0F33F04556BC}"/>
    <hyperlink ref="B6" r:id="rId4" xr:uid="{25F4D8AC-97EA-4F06-9CD6-E9A909DB2379}"/>
    <hyperlink ref="B4" r:id="rId5" xr:uid="{567669D4-8D63-4882-8214-5366A5F022EB}"/>
    <hyperlink ref="B10" r:id="rId6" xr:uid="{6986D5CB-A1A1-42C1-9D81-935496A258F9}"/>
    <hyperlink ref="B11" r:id="rId7" xr:uid="{24DCD8D3-88B6-4728-95EF-2CE03CB637C1}"/>
    <hyperlink ref="B14" r:id="rId8" xr:uid="{89971CAE-5079-4B25-9A16-B88DA0DA7115}"/>
    <hyperlink ref="B12" r:id="rId9" xr:uid="{31664D82-5218-46B2-9760-E043FCA67071}"/>
    <hyperlink ref="B15" r:id="rId10" xr:uid="{AB14E61C-C2B2-4E1E-802B-6FB491B3EE74}"/>
  </hyperlinks>
  <pageMargins left="0.7" right="0.7" top="0.75" bottom="0.75" header="0.3" footer="0.3"/>
  <pageSetup paperSize="8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1F053-DC11-4B4A-AD86-AD296AE95099}">
  <dimension ref="A1:G13"/>
  <sheetViews>
    <sheetView workbookViewId="0">
      <selection activeCell="A13" sqref="A13"/>
    </sheetView>
  </sheetViews>
  <sheetFormatPr defaultColWidth="11.5546875" defaultRowHeight="12" x14ac:dyDescent="0.4"/>
  <cols>
    <col min="1" max="1" width="3" style="8" customWidth="1"/>
    <col min="2" max="2" width="26.33203125" style="3" customWidth="1"/>
    <col min="3" max="3" width="44.109375" style="3" customWidth="1"/>
    <col min="4" max="4" width="15.88671875" style="3" customWidth="1"/>
    <col min="5" max="5" width="9.44140625" style="28" customWidth="1"/>
    <col min="6" max="6" width="4.109375" style="3" customWidth="1"/>
    <col min="7" max="7" width="3.5546875" style="8" customWidth="1"/>
    <col min="8" max="16384" width="11.5546875" style="8"/>
  </cols>
  <sheetData>
    <row r="1" spans="1:7" s="16" customFormat="1" x14ac:dyDescent="0.4">
      <c r="A1" s="39" t="s">
        <v>61</v>
      </c>
      <c r="B1" s="39"/>
      <c r="C1" s="39"/>
      <c r="D1" s="17"/>
      <c r="E1" s="27"/>
      <c r="F1" s="17"/>
    </row>
    <row r="2" spans="1:7" s="25" customFormat="1" x14ac:dyDescent="0.4">
      <c r="A2" s="25" t="s">
        <v>62</v>
      </c>
      <c r="B2" s="26" t="s">
        <v>63</v>
      </c>
      <c r="C2" s="26" t="s">
        <v>10</v>
      </c>
      <c r="D2" s="26" t="s">
        <v>64</v>
      </c>
      <c r="E2" s="26" t="s">
        <v>12</v>
      </c>
      <c r="F2" s="26" t="s">
        <v>65</v>
      </c>
      <c r="G2" s="25" t="s">
        <v>3</v>
      </c>
    </row>
    <row r="3" spans="1:7" s="3" customFormat="1" ht="15.75" x14ac:dyDescent="0.4">
      <c r="A3" s="3">
        <v>1</v>
      </c>
      <c r="B3" s="35" t="s">
        <v>66</v>
      </c>
      <c r="C3" s="3" t="s">
        <v>67</v>
      </c>
      <c r="D3" s="4">
        <f>DATE(1997,2,5)</f>
        <v>35466</v>
      </c>
      <c r="E3" s="28" t="s">
        <v>68</v>
      </c>
      <c r="F3" s="3">
        <v>160</v>
      </c>
      <c r="G3" s="3">
        <v>16</v>
      </c>
    </row>
    <row r="4" spans="1:7" s="3" customFormat="1" x14ac:dyDescent="0.4">
      <c r="C4" s="3" t="s">
        <v>69</v>
      </c>
      <c r="D4" s="4">
        <f>DATE(1987,1,16)</f>
        <v>31793</v>
      </c>
      <c r="E4" s="28" t="s">
        <v>70</v>
      </c>
      <c r="F4" s="3">
        <v>1</v>
      </c>
      <c r="G4" s="3">
        <v>16</v>
      </c>
    </row>
    <row r="5" spans="1:7" s="5" customFormat="1" ht="15.75" x14ac:dyDescent="0.4">
      <c r="A5" s="5">
        <v>2</v>
      </c>
      <c r="B5" s="36" t="s">
        <v>71</v>
      </c>
      <c r="C5" s="6" t="s">
        <v>67</v>
      </c>
      <c r="D5" s="7" t="s">
        <v>72</v>
      </c>
      <c r="E5" s="29" t="s">
        <v>68</v>
      </c>
      <c r="F5" s="6">
        <v>148</v>
      </c>
      <c r="G5" s="5">
        <v>16</v>
      </c>
    </row>
    <row r="6" spans="1:7" ht="15.75" x14ac:dyDescent="0.4">
      <c r="A6" s="8">
        <v>3</v>
      </c>
      <c r="B6" s="35" t="s">
        <v>73</v>
      </c>
      <c r="D6" s="9" t="s">
        <v>74</v>
      </c>
      <c r="E6" s="28" t="s">
        <v>68</v>
      </c>
      <c r="F6" s="3">
        <v>102</v>
      </c>
      <c r="G6" s="8">
        <v>16</v>
      </c>
    </row>
    <row r="7" spans="1:7" s="5" customFormat="1" ht="15.75" x14ac:dyDescent="0.4">
      <c r="A7" s="5">
        <v>4</v>
      </c>
      <c r="B7" s="36" t="s">
        <v>75</v>
      </c>
      <c r="C7" s="6" t="s">
        <v>76</v>
      </c>
      <c r="D7" s="10" t="s">
        <v>77</v>
      </c>
      <c r="E7" s="29" t="s">
        <v>68</v>
      </c>
      <c r="F7" s="6">
        <v>55</v>
      </c>
      <c r="G7" s="5">
        <v>16</v>
      </c>
    </row>
    <row r="8" spans="1:7" ht="15.75" x14ac:dyDescent="0.4">
      <c r="A8" s="8">
        <v>5</v>
      </c>
      <c r="B8" s="35" t="s">
        <v>78</v>
      </c>
      <c r="C8" s="3" t="s">
        <v>76</v>
      </c>
      <c r="D8" s="9" t="s">
        <v>79</v>
      </c>
      <c r="E8" s="28" t="s">
        <v>68</v>
      </c>
      <c r="F8" s="3">
        <v>17</v>
      </c>
      <c r="G8" s="8">
        <v>16</v>
      </c>
    </row>
    <row r="9" spans="1:7" s="5" customFormat="1" ht="15.75" x14ac:dyDescent="0.4">
      <c r="A9" s="5">
        <v>6</v>
      </c>
      <c r="B9" s="36" t="s">
        <v>80</v>
      </c>
      <c r="C9" s="6" t="s">
        <v>81</v>
      </c>
      <c r="D9" s="10" t="s">
        <v>82</v>
      </c>
      <c r="E9" s="29" t="s">
        <v>17</v>
      </c>
      <c r="F9" s="6">
        <v>30</v>
      </c>
      <c r="G9" s="5">
        <v>16</v>
      </c>
    </row>
    <row r="10" spans="1:7" ht="15.75" x14ac:dyDescent="0.4">
      <c r="A10" s="8">
        <v>7</v>
      </c>
      <c r="B10" s="37" t="s">
        <v>80</v>
      </c>
      <c r="C10" s="8" t="s">
        <v>76</v>
      </c>
      <c r="D10" s="11" t="s">
        <v>83</v>
      </c>
      <c r="E10" s="11" t="s">
        <v>68</v>
      </c>
      <c r="F10" s="8">
        <v>198</v>
      </c>
      <c r="G10" s="8">
        <v>16</v>
      </c>
    </row>
    <row r="11" spans="1:7" s="5" customFormat="1" ht="15.75" x14ac:dyDescent="0.4">
      <c r="A11" s="5">
        <v>8</v>
      </c>
      <c r="B11" s="36" t="s">
        <v>84</v>
      </c>
      <c r="C11" s="6" t="s">
        <v>81</v>
      </c>
      <c r="D11" s="12">
        <f>DATE(1980,9,12)</f>
        <v>29476</v>
      </c>
      <c r="E11" s="29" t="s">
        <v>68</v>
      </c>
      <c r="F11" s="6">
        <v>280</v>
      </c>
      <c r="G11" s="5">
        <v>16</v>
      </c>
    </row>
    <row r="12" spans="1:7" ht="15.75" x14ac:dyDescent="0.4">
      <c r="A12" s="8">
        <v>9</v>
      </c>
      <c r="B12" s="37" t="s">
        <v>85</v>
      </c>
      <c r="C12" s="8" t="s">
        <v>67</v>
      </c>
      <c r="D12" s="11" t="s">
        <v>86</v>
      </c>
      <c r="E12" s="11" t="s">
        <v>68</v>
      </c>
      <c r="F12" s="8">
        <v>531</v>
      </c>
      <c r="G12" s="8">
        <v>16</v>
      </c>
    </row>
    <row r="13" spans="1:7" x14ac:dyDescent="0.4">
      <c r="F13" s="3">
        <f>SUM(F3:F12)</f>
        <v>1522</v>
      </c>
    </row>
  </sheetData>
  <sheetProtection algorithmName="SHA-512" hashValue="2tCKsei/bnJyolsdNQsHFB1GQgysiNrF0IzWYwB9+04tIBhNEVyER2RUw4LrVCPY0pYVthqJlm00GsAyUHlGfg==" saltValue="f0SkeW76c0hFOlLRHYouww==" spinCount="100000" sheet="1" objects="1" scenarios="1"/>
  <mergeCells count="1">
    <mergeCell ref="A1:C1"/>
  </mergeCells>
  <phoneticPr fontId="1"/>
  <hyperlinks>
    <hyperlink ref="B3" r:id="rId1" xr:uid="{B47689D1-A284-44FF-ABD3-D843CB1477F1}"/>
    <hyperlink ref="B9" r:id="rId2" xr:uid="{94EED4B7-9FB2-498C-9351-9B04904AF941}"/>
    <hyperlink ref="B10" r:id="rId3" xr:uid="{19EB423F-33A3-4EA1-ACD2-6D4558F07844}"/>
    <hyperlink ref="B8" r:id="rId4" xr:uid="{6A0FCAA5-F0D8-4056-96C1-33B5EC1D24A9}"/>
    <hyperlink ref="B7" r:id="rId5" xr:uid="{7AF921E8-38DE-4F68-8596-FC107111B412}"/>
    <hyperlink ref="B6" r:id="rId6" xr:uid="{18AD9D9A-A947-4DDC-B0F5-134348A66324}"/>
    <hyperlink ref="B5" r:id="rId7" xr:uid="{A62DF5FD-AE6B-4C58-B561-F6D7F81C37AC}"/>
    <hyperlink ref="B11" r:id="rId8" xr:uid="{A896557A-6170-4D5C-92F5-79FB3CDA61C1}"/>
    <hyperlink ref="B12" r:id="rId9" xr:uid="{68148956-2F35-4DD2-B1D3-1362A8081471}"/>
  </hyperlinks>
  <pageMargins left="0.7" right="0.7" top="0.75" bottom="0.75" header="0.3" footer="0.3"/>
  <pageSetup paperSize="8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LIST</vt:lpstr>
      <vt:lpstr>1. NAVAL BASES</vt:lpstr>
      <vt:lpstr>2. ARMY BASES</vt:lpstr>
      <vt:lpstr>3. MARINE CORPS BASES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PD main</cp:lastModifiedBy>
  <cp:revision/>
  <dcterms:created xsi:type="dcterms:W3CDTF">2021-02-15T14:14:06Z</dcterms:created>
  <dcterms:modified xsi:type="dcterms:W3CDTF">2022-10-12T07:17:10Z</dcterms:modified>
  <cp:category/>
  <cp:contentStatus/>
</cp:coreProperties>
</file>