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PD-main\Users\Public\米軍公文書・梅林コレクション\ウェブサイト用\ISSUES（諸問題）\"/>
    </mc:Choice>
  </mc:AlternateContent>
  <xr:revisionPtr revIDLastSave="0" documentId="13_ncr:1_{6C4EF463-50A4-4A4B-9C17-FED6910F6128}" xr6:coauthVersionLast="47" xr6:coauthVersionMax="47" xr10:uidLastSave="{00000000-0000-0000-0000-000000000000}"/>
  <bookViews>
    <workbookView xWindow="-120" yWindow="-120" windowWidth="24240" windowHeight="13020" xr2:uid="{1EE794BB-AB95-490C-A575-02C705C8DF4E}"/>
  </bookViews>
  <sheets>
    <sheet name="1. AICUZ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F15" i="1"/>
  <c r="F14" i="1"/>
  <c r="F12" i="1"/>
  <c r="F10" i="1"/>
  <c r="F6" i="1"/>
  <c r="F5" i="1"/>
  <c r="F4" i="1"/>
</calcChain>
</file>

<file path=xl/sharedStrings.xml><?xml version="1.0" encoding="utf-8"?>
<sst xmlns="http://schemas.openxmlformats.org/spreadsheetml/2006/main" count="52" uniqueCount="38">
  <si>
    <t>ISSUES - 1. AICUZ</t>
    <phoneticPr fontId="2"/>
  </si>
  <si>
    <t>No.</t>
    <phoneticPr fontId="2"/>
  </si>
  <si>
    <t>Document Title</t>
    <phoneticPr fontId="2"/>
  </si>
  <si>
    <t>Sub-title / Chapter</t>
    <phoneticPr fontId="2"/>
  </si>
  <si>
    <t>Document Code</t>
    <phoneticPr fontId="2"/>
  </si>
  <si>
    <t>Issuer</t>
    <phoneticPr fontId="2"/>
  </si>
  <si>
    <t>Date</t>
    <phoneticPr fontId="2"/>
  </si>
  <si>
    <t>Paper Size</t>
    <phoneticPr fontId="2"/>
  </si>
  <si>
    <t>Page</t>
    <phoneticPr fontId="2"/>
  </si>
  <si>
    <t>Box</t>
  </si>
  <si>
    <t>MARINE CORPS BASE HAWAII KAHEOHE BAY AICUZ (AIR INSTALLATIONS COMPATIBLE USE ZONES) STUDY</t>
  </si>
  <si>
    <t>Feburary, 2003</t>
    <phoneticPr fontId="2"/>
  </si>
  <si>
    <t>Letter</t>
    <phoneticPr fontId="2"/>
  </si>
  <si>
    <t>MARINE CORPS AIR STATION, MYRAMAR, CALIFORNIA AIR INSTALLATIONS COMPATIBLE USE ZONES (AICUZ) STUDY AUPDATE</t>
    <phoneticPr fontId="2"/>
  </si>
  <si>
    <t>COMMANDANT OF THE MARINE CORPS</t>
    <phoneticPr fontId="2"/>
  </si>
  <si>
    <t>AIR INSTALLATIONS COMPATIBLE USE ZONES (AICUZ) PROGRAM</t>
    <phoneticPr fontId="2"/>
  </si>
  <si>
    <t>OPNAVINST 11010.36B</t>
    <phoneticPr fontId="2"/>
  </si>
  <si>
    <t>CHIEF OF NAVAL OPERATIONS, COMMANDANT OF THE MARINE CORPS</t>
    <phoneticPr fontId="2"/>
  </si>
  <si>
    <t>OPNAVINST 11010.36A</t>
    <phoneticPr fontId="2"/>
  </si>
  <si>
    <t>FINAL HAMPTON ROADS JOINT LAND USE STUDY</t>
    <phoneticPr fontId="2"/>
  </si>
  <si>
    <t>1.0 Study Purpose &amp; Process ~ 5.21 Recommendations</t>
    <phoneticPr fontId="2"/>
  </si>
  <si>
    <t>April, 2005</t>
    <phoneticPr fontId="2"/>
  </si>
  <si>
    <t>5.22~24</t>
    <phoneticPr fontId="2"/>
  </si>
  <si>
    <t>A3</t>
    <phoneticPr fontId="2"/>
  </si>
  <si>
    <t>Technical Appendix</t>
    <phoneticPr fontId="2"/>
  </si>
  <si>
    <t>PROTECTION AND ENHANCEMENT OF ENVIRONMENTAL QUALITY</t>
    <phoneticPr fontId="2"/>
  </si>
  <si>
    <t>NUMBER 5100.50</t>
    <phoneticPr fontId="2"/>
  </si>
  <si>
    <t>DEPARTMENT OF DEFENSE DIRECTIVE</t>
    <phoneticPr fontId="2"/>
  </si>
  <si>
    <t>LOWCOUNTRY JOINT LAND USE STUDY (JLUS) PLAN</t>
    <phoneticPr fontId="2"/>
  </si>
  <si>
    <t>September, 2004</t>
    <phoneticPr fontId="2"/>
  </si>
  <si>
    <t>AIR INSTALLATIONS COMPATIBLE USE ZONES</t>
    <phoneticPr fontId="2"/>
  </si>
  <si>
    <t>NUMBER 4165.58</t>
  </si>
  <si>
    <t>DEPARTMENT OF DEFENSE INSTRUCTION</t>
    <phoneticPr fontId="2"/>
  </si>
  <si>
    <t>OVERVIEW OF AICUZ MCAS CHERRY POINT</t>
    <phoneticPr fontId="2"/>
  </si>
  <si>
    <t>FINAL AIR INSTALLATION COMPATIBLE USE ZONES  (AICUZ) UPDATE FOR MARINE COORPS BASE HAWAII (MCBH) KANEOHE BAY, HAWAII</t>
    <phoneticPr fontId="2"/>
  </si>
  <si>
    <t>5090P.1F13</t>
    <phoneticPr fontId="2"/>
  </si>
  <si>
    <t>COMMANDER, NAVAL FACILITIES ENGINEERING COMMAND, PACIFIC</t>
    <phoneticPr fontId="2"/>
  </si>
  <si>
    <t>MARINE CORPS BASE HAWAII KAHEOHE BAY AIR INSTALLATIONS COMPATIBLE USE ZONES (AICUZ) STUDY UPDATE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</si>
</sst>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09]mmmm\ d\,\ yyyy;@"/>
  </numFmts>
  <fonts count="5" x14ac:knownFonts="1">
    <font>
      <sz val="12"/>
      <color theme="1"/>
      <name val="游ゴシック"/>
      <family val="2"/>
      <charset val="128"/>
      <scheme val="minor"/>
    </font>
    <font>
      <b/>
      <sz val="9"/>
      <color theme="1"/>
      <name val="Arial"/>
      <family val="2"/>
    </font>
    <font>
      <sz val="6"/>
      <name val="游ゴシック"/>
      <family val="2"/>
      <charset val="128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4" fillId="2" borderId="0" applyAlignment="0">
      <alignment vertical="center"/>
    </xf>
  </cellStyleXfs>
  <cellXfs count="21">
    <xf numFmtId="0" fontId="0" fillId="0" borderId="0" xfId="0">
      <alignment vertical="center"/>
    </xf>
    <xf numFmtId="0" fontId="3" fillId="3" borderId="0" xfId="0" applyFont="1" applyFill="1" applyAlignment="1">
      <alignment vertical="center" wrapText="1"/>
    </xf>
    <xf numFmtId="176" fontId="3" fillId="3" borderId="0" xfId="0" applyNumberFormat="1" applyFont="1" applyFill="1" applyAlignment="1">
      <alignment vertical="center" wrapText="1"/>
    </xf>
    <xf numFmtId="0" fontId="3" fillId="3" borderId="0" xfId="0" applyFont="1" applyFill="1" applyAlignment="1">
      <alignment horizontal="right" vertical="center"/>
    </xf>
    <xf numFmtId="0" fontId="3" fillId="3" borderId="0" xfId="0" applyFont="1" applyFill="1">
      <alignment vertical="center"/>
    </xf>
    <xf numFmtId="0" fontId="1" fillId="4" borderId="0" xfId="0" applyFont="1" applyFill="1">
      <alignment vertical="center"/>
    </xf>
    <xf numFmtId="0" fontId="1" fillId="4" borderId="0" xfId="0" applyFont="1" applyFill="1" applyAlignment="1">
      <alignment vertical="center" wrapText="1"/>
    </xf>
    <xf numFmtId="176" fontId="1" fillId="4" borderId="0" xfId="0" applyNumberFormat="1" applyFont="1" applyFill="1" applyAlignment="1">
      <alignment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176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0" fontId="3" fillId="2" borderId="0" xfId="1" applyFont="1">
      <alignment vertical="center"/>
    </xf>
    <xf numFmtId="0" fontId="3" fillId="2" borderId="0" xfId="1" applyFont="1" applyAlignment="1">
      <alignment vertical="center" wrapText="1"/>
    </xf>
    <xf numFmtId="176" fontId="3" fillId="2" borderId="0" xfId="1" applyNumberFormat="1" applyFont="1" applyAlignment="1">
      <alignment vertical="center" wrapText="1"/>
    </xf>
    <xf numFmtId="0" fontId="3" fillId="2" borderId="0" xfId="1" applyFont="1" applyAlignment="1">
      <alignment horizontal="right" vertical="center"/>
    </xf>
    <xf numFmtId="176" fontId="3" fillId="0" borderId="0" xfId="0" applyNumberFormat="1" applyFont="1" applyAlignment="1">
      <alignment vertical="center" wrapText="1"/>
    </xf>
    <xf numFmtId="0" fontId="3" fillId="2" borderId="0" xfId="1" applyFont="1" applyAlignment="1">
      <alignment horizontal="left" vertical="center" wrapText="1"/>
    </xf>
    <xf numFmtId="14" fontId="3" fillId="2" borderId="0" xfId="1" applyNumberFormat="1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1" fillId="3" borderId="0" xfId="0" applyFont="1" applyFill="1" applyAlignment="1">
      <alignment horizontal="left" vertical="center"/>
    </xf>
  </cellXfs>
  <cellStyles count="2">
    <cellStyle name="スタイル 1" xfId="1" xr:uid="{48776ECD-05C0-401D-A1AB-C655E7926E85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3FD6C-3C41-4439-8918-CB3EAF4D37D6}">
  <dimension ref="A1:I16"/>
  <sheetViews>
    <sheetView tabSelected="1" topLeftCell="A4" workbookViewId="0">
      <selection activeCell="B17" sqref="B17"/>
    </sheetView>
  </sheetViews>
  <sheetFormatPr defaultColWidth="11.5546875" defaultRowHeight="12" x14ac:dyDescent="0.4"/>
  <cols>
    <col min="1" max="1" width="4.5546875" style="8" customWidth="1"/>
    <col min="2" max="2" width="49" style="9" customWidth="1"/>
    <col min="3" max="3" width="20" style="9" customWidth="1"/>
    <col min="4" max="4" width="13.109375" style="9" customWidth="1"/>
    <col min="5" max="5" width="31.109375" style="9" customWidth="1"/>
    <col min="6" max="6" width="14.5546875" style="16" customWidth="1"/>
    <col min="7" max="7" width="7.77734375" style="11" customWidth="1"/>
    <col min="8" max="8" width="5.21875" style="8" customWidth="1"/>
    <col min="9" max="9" width="3.6640625" style="8" customWidth="1"/>
    <col min="10" max="16384" width="11.5546875" style="8"/>
  </cols>
  <sheetData>
    <row r="1" spans="1:9" s="4" customFormat="1" x14ac:dyDescent="0.4">
      <c r="A1" s="20" t="s">
        <v>0</v>
      </c>
      <c r="B1" s="20"/>
      <c r="C1" s="20"/>
      <c r="D1" s="1"/>
      <c r="E1" s="1"/>
      <c r="F1" s="2"/>
      <c r="G1" s="3"/>
    </row>
    <row r="2" spans="1:9" s="5" customFormat="1" x14ac:dyDescent="0.4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6" t="s">
        <v>8</v>
      </c>
      <c r="I2" s="5" t="s">
        <v>9</v>
      </c>
    </row>
    <row r="3" spans="1:9" ht="24" x14ac:dyDescent="0.4">
      <c r="A3" s="8">
        <v>1</v>
      </c>
      <c r="B3" s="9" t="s">
        <v>10</v>
      </c>
      <c r="F3" s="10" t="s">
        <v>11</v>
      </c>
      <c r="G3" s="11" t="s">
        <v>12</v>
      </c>
      <c r="H3" s="8">
        <v>4</v>
      </c>
      <c r="I3" s="8">
        <v>34</v>
      </c>
    </row>
    <row r="4" spans="1:9" s="12" customFormat="1" ht="24" x14ac:dyDescent="0.4">
      <c r="A4" s="12">
        <v>2</v>
      </c>
      <c r="B4" s="13" t="s">
        <v>13</v>
      </c>
      <c r="C4" s="13"/>
      <c r="D4" s="13"/>
      <c r="E4" s="13" t="s">
        <v>14</v>
      </c>
      <c r="F4" s="14">
        <f>DATE(2005,1,14)</f>
        <v>38366</v>
      </c>
      <c r="G4" s="15" t="s">
        <v>12</v>
      </c>
      <c r="H4" s="12">
        <v>64</v>
      </c>
      <c r="I4" s="12">
        <v>34</v>
      </c>
    </row>
    <row r="5" spans="1:9" ht="24" x14ac:dyDescent="0.4">
      <c r="A5" s="8">
        <v>3</v>
      </c>
      <c r="B5" s="9" t="s">
        <v>15</v>
      </c>
      <c r="D5" s="9" t="s">
        <v>16</v>
      </c>
      <c r="E5" s="9" t="s">
        <v>17</v>
      </c>
      <c r="F5" s="16">
        <f>DATE(2002,12,19)</f>
        <v>37609</v>
      </c>
      <c r="G5" s="11" t="s">
        <v>12</v>
      </c>
      <c r="H5" s="8">
        <v>48</v>
      </c>
      <c r="I5" s="8">
        <v>34</v>
      </c>
    </row>
    <row r="6" spans="1:9" s="12" customFormat="1" ht="24" x14ac:dyDescent="0.4">
      <c r="A6" s="12">
        <v>4</v>
      </c>
      <c r="B6" s="13" t="s">
        <v>15</v>
      </c>
      <c r="C6" s="13"/>
      <c r="D6" s="13" t="s">
        <v>18</v>
      </c>
      <c r="E6" s="13" t="s">
        <v>17</v>
      </c>
      <c r="F6" s="14">
        <f>DATE(1998,4,11)</f>
        <v>35896</v>
      </c>
      <c r="G6" s="15" t="s">
        <v>12</v>
      </c>
      <c r="H6" s="12">
        <v>39</v>
      </c>
      <c r="I6" s="12">
        <v>34</v>
      </c>
    </row>
    <row r="7" spans="1:9" ht="24" x14ac:dyDescent="0.4">
      <c r="A7" s="8">
        <v>5</v>
      </c>
      <c r="B7" s="9" t="s">
        <v>19</v>
      </c>
      <c r="C7" s="9" t="s">
        <v>20</v>
      </c>
      <c r="F7" s="10" t="s">
        <v>21</v>
      </c>
      <c r="G7" s="11" t="s">
        <v>12</v>
      </c>
      <c r="H7" s="8">
        <v>80</v>
      </c>
      <c r="I7" s="8">
        <v>34</v>
      </c>
    </row>
    <row r="8" spans="1:9" x14ac:dyDescent="0.4">
      <c r="C8" s="9" t="s">
        <v>22</v>
      </c>
      <c r="G8" s="11" t="s">
        <v>23</v>
      </c>
      <c r="H8" s="8">
        <v>3</v>
      </c>
      <c r="I8" s="8">
        <v>34</v>
      </c>
    </row>
    <row r="9" spans="1:9" x14ac:dyDescent="0.4">
      <c r="C9" s="9" t="s">
        <v>24</v>
      </c>
      <c r="G9" s="11" t="s">
        <v>12</v>
      </c>
      <c r="H9" s="8">
        <v>38</v>
      </c>
      <c r="I9" s="8">
        <v>34</v>
      </c>
    </row>
    <row r="10" spans="1:9" s="12" customFormat="1" x14ac:dyDescent="0.4">
      <c r="A10" s="12">
        <v>6</v>
      </c>
      <c r="B10" s="13" t="s">
        <v>25</v>
      </c>
      <c r="C10" s="13"/>
      <c r="D10" s="17" t="s">
        <v>26</v>
      </c>
      <c r="E10" s="13" t="s">
        <v>27</v>
      </c>
      <c r="F10" s="18">
        <f>DATE(1973,5,24)</f>
        <v>26808</v>
      </c>
      <c r="G10" s="15" t="s">
        <v>12</v>
      </c>
      <c r="H10" s="12">
        <v>9</v>
      </c>
      <c r="I10" s="12">
        <v>34</v>
      </c>
    </row>
    <row r="11" spans="1:9" x14ac:dyDescent="0.4">
      <c r="A11" s="8">
        <v>7</v>
      </c>
      <c r="B11" s="9" t="s">
        <v>28</v>
      </c>
      <c r="F11" s="10" t="s">
        <v>29</v>
      </c>
      <c r="G11" s="11" t="s">
        <v>12</v>
      </c>
      <c r="H11" s="8">
        <v>58</v>
      </c>
      <c r="I11" s="8">
        <v>34</v>
      </c>
    </row>
    <row r="12" spans="1:9" s="12" customFormat="1" x14ac:dyDescent="0.4">
      <c r="A12" s="12">
        <v>8</v>
      </c>
      <c r="B12" s="13" t="s">
        <v>30</v>
      </c>
      <c r="C12" s="13"/>
      <c r="D12" s="13" t="s">
        <v>31</v>
      </c>
      <c r="E12" s="13" t="s">
        <v>32</v>
      </c>
      <c r="F12" s="18">
        <f>DATE(1977,11,8)</f>
        <v>28437</v>
      </c>
      <c r="G12" s="15" t="s">
        <v>12</v>
      </c>
      <c r="H12" s="12">
        <v>21</v>
      </c>
      <c r="I12" s="12">
        <v>34</v>
      </c>
    </row>
    <row r="13" spans="1:9" x14ac:dyDescent="0.4">
      <c r="A13" s="8">
        <v>9</v>
      </c>
      <c r="B13" s="9" t="s">
        <v>33</v>
      </c>
      <c r="G13" s="11" t="s">
        <v>12</v>
      </c>
      <c r="H13" s="8">
        <v>6</v>
      </c>
      <c r="I13" s="8">
        <v>34</v>
      </c>
    </row>
    <row r="14" spans="1:9" s="12" customFormat="1" ht="24" x14ac:dyDescent="0.4">
      <c r="A14" s="12">
        <v>10</v>
      </c>
      <c r="B14" s="13" t="s">
        <v>34</v>
      </c>
      <c r="C14" s="13"/>
      <c r="D14" s="13" t="s">
        <v>35</v>
      </c>
      <c r="E14" s="13" t="s">
        <v>36</v>
      </c>
      <c r="F14" s="18">
        <f>DATE(2006,7,6)</f>
        <v>38904</v>
      </c>
      <c r="G14" s="15" t="s">
        <v>12</v>
      </c>
      <c r="H14" s="12">
        <v>2</v>
      </c>
      <c r="I14" s="12">
        <v>34</v>
      </c>
    </row>
    <row r="15" spans="1:9" ht="24" x14ac:dyDescent="0.4">
      <c r="A15" s="8">
        <v>11</v>
      </c>
      <c r="B15" s="9" t="s">
        <v>37</v>
      </c>
      <c r="D15" s="19">
        <v>11011</v>
      </c>
      <c r="E15" s="9" t="s">
        <v>14</v>
      </c>
      <c r="F15" s="16">
        <f>DATE(2003,3,26)</f>
        <v>37706</v>
      </c>
      <c r="G15" s="11" t="s">
        <v>12</v>
      </c>
      <c r="H15" s="8">
        <v>68</v>
      </c>
      <c r="I15" s="8">
        <v>34</v>
      </c>
    </row>
    <row r="16" spans="1:9" x14ac:dyDescent="0.4">
      <c r="H16" s="8">
        <f>SUM(H3:H15)</f>
        <v>440</v>
      </c>
    </row>
  </sheetData>
  <sheetProtection algorithmName="SHA-512" hashValue="PnyiErGpdfXaL9Ql08r2Yi12hpL9XwZM1VJEk2BtNUF1gEafpWH+/g1lqvnjfmRrbsfoRajwBV2go1nkK8JiOg==" saltValue="cqY6AZOIcqNkSsTIVOwe1w==" spinCount="100000" sheet="1" objects="1" scenarios="1" selectLockedCells="1" selectUnlockedCells="1"/>
  <mergeCells count="1">
    <mergeCell ref="A1:C1"/>
  </mergeCells>
  <phoneticPr fontId="2"/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1. AICUZ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Peace Depot</dc:creator>
  <cp:lastModifiedBy>Peace Depot</cp:lastModifiedBy>
  <dcterms:created xsi:type="dcterms:W3CDTF">2024-09-27T08:25:57Z</dcterms:created>
  <dcterms:modified xsi:type="dcterms:W3CDTF">2024-09-27T08:27:37Z</dcterms:modified>
</cp:coreProperties>
</file>