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58FA3B2-CF94-47DE-8FB8-247753FEF441}"/>
  <bookViews>
    <workbookView xWindow="240" yWindow="105" windowWidth="14805" windowHeight="8010" xr2:uid="{00000000-000D-0000-FFFF-FFFF00000000}"/>
  </bookViews>
  <sheets>
    <sheet name="12. COWPE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<sst xmlns="http://schemas.openxmlformats.org/spreadsheetml/2006/main" count="50" uniqueCount="16">
  <si>
    <t>SHIPS - 12. COWPENS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</si>
  <si>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</si>
  <si>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</si>
  <si>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</si>
  <si>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</si>
  <si>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</si>
  <si>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</si>
  <si>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</si>
  <si>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</si>
  <si>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SHIP’S DECK LOG SHEET</t>
    <phoneticPr fontId="2"/>
  </si>
  <si>
    <t>OPNAV 3100/99</t>
    <phoneticPr fontId="2"/>
  </si>
  <si>
    <t>Letter</t>
    <phoneticPr fontId="2"/>
  </si>
  <si>
    <t>SHIP’S DECK LOG SHEET</t>
  </si>
  <si>
    <t>OPNAV 3100/99</t>
  </si>
  <si>
    <t>RECORDS OF SHIP LOCATING (January 20~, 2003)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</si>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</sst>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2" borderId="0" xfId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76" fontId="4" fillId="2" borderId="0" xfId="1" applyNumberFormat="1" applyFont="1" applyAlignment="1">
      <alignment vertical="center"/>
    </xf>
    <xf numFmtId="176" fontId="4" fillId="0" borderId="0" xfId="0" applyNumberFormat="1" applyFont="1" applyAlignment="1">
      <alignment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3B10-41F1-44A5-A002-A930B62822D2}">
  <dimension ref="A1:H40"/>
  <sheetViews>
    <sheetView tabSelected="1" workbookViewId="0"/>
  </sheetViews>
  <sheetFormatPr defaultColWidth="13" defaultRowHeight="12"/>
  <cols>
    <col min="1" max="1" width="5.125" style="16" customWidth="1"/>
    <col min="2" max="2" width="47.125" style="16" customWidth="1"/>
    <col min="3" max="3" width="13.625" style="16" customWidth="1"/>
    <col min="4" max="4" width="25.5" style="16" customWidth="1"/>
    <col min="5" max="5" width="14" style="19" customWidth="1"/>
    <col min="6" max="6" width="9.625" style="17" customWidth="1"/>
    <col min="7" max="7" width="5.5" style="16" customWidth="1"/>
    <col min="8" max="8" width="4.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/>
      <c r="E3" s="9">
        <f>DATE(2003,1,20)</f>
        <v>37641</v>
      </c>
      <c r="F3" s="10" t="s">
        <v>11</v>
      </c>
      <c r="G3" s="8">
        <v>1</v>
      </c>
      <c r="H3" s="8">
        <v>45</v>
      </c>
    </row>
    <row r="4" spans="1:8">
      <c r="A4" s="8"/>
      <c r="B4" s="8"/>
      <c r="C4" s="8"/>
      <c r="D4" s="8"/>
      <c r="E4" s="9">
        <f>DATE(2003,1,21)</f>
        <v>37642</v>
      </c>
      <c r="F4" s="10" t="s">
        <v>11</v>
      </c>
      <c r="G4" s="8">
        <v>1</v>
      </c>
      <c r="H4" s="8">
        <v>45</v>
      </c>
    </row>
    <row r="5" spans="1:8">
      <c r="A5" s="8"/>
      <c r="B5" s="8"/>
      <c r="C5" s="8"/>
      <c r="D5" s="8"/>
      <c r="E5" s="9">
        <f>DATE(2003,1,22)</f>
        <v>37643</v>
      </c>
      <c r="F5" s="10" t="s">
        <v>11</v>
      </c>
      <c r="G5" s="8">
        <v>1</v>
      </c>
      <c r="H5" s="8">
        <v>45</v>
      </c>
    </row>
    <row r="6" spans="1:8">
      <c r="A6" s="8"/>
      <c r="B6" s="8"/>
      <c r="C6" s="8"/>
      <c r="D6" s="8"/>
      <c r="E6" s="9">
        <f>DATE(2003,1,23)</f>
        <v>37644</v>
      </c>
      <c r="F6" s="10" t="s">
        <v>11</v>
      </c>
      <c r="G6" s="8">
        <v>12</v>
      </c>
      <c r="H6" s="8">
        <v>45</v>
      </c>
    </row>
    <row r="7" spans="1:8">
      <c r="A7" s="8"/>
      <c r="B7" s="8"/>
      <c r="C7" s="8"/>
      <c r="D7" s="8"/>
      <c r="E7" s="9">
        <f>DATE(2003,1,24)</f>
        <v>37645</v>
      </c>
      <c r="F7" s="10" t="s">
        <v>11</v>
      </c>
      <c r="G7" s="8">
        <v>1</v>
      </c>
      <c r="H7" s="8">
        <v>45</v>
      </c>
    </row>
    <row r="8" spans="1:8">
      <c r="A8" s="8"/>
      <c r="B8" s="8"/>
      <c r="C8" s="8"/>
      <c r="D8" s="8"/>
      <c r="E8" s="9">
        <f>DATE(2003,1,25)</f>
        <v>37646</v>
      </c>
      <c r="F8" s="10" t="s">
        <v>11</v>
      </c>
      <c r="G8" s="8">
        <v>6</v>
      </c>
      <c r="H8" s="8">
        <v>45</v>
      </c>
    </row>
    <row r="9" spans="1:8">
      <c r="A9" s="8"/>
      <c r="B9" s="8"/>
      <c r="C9" s="8"/>
      <c r="D9" s="8"/>
      <c r="E9" s="9">
        <f>DATE(2003,1,26)</f>
        <v>37647</v>
      </c>
      <c r="F9" s="10" t="s">
        <v>11</v>
      </c>
      <c r="G9" s="8">
        <v>5</v>
      </c>
      <c r="H9" s="8">
        <v>45</v>
      </c>
    </row>
    <row r="10" spans="1:8">
      <c r="A10" s="8"/>
      <c r="B10" s="8"/>
      <c r="C10" s="8"/>
      <c r="D10" s="8"/>
      <c r="E10" s="9">
        <f>DATE(2003,1,27)</f>
        <v>37648</v>
      </c>
      <c r="F10" s="10" t="s">
        <v>11</v>
      </c>
      <c r="G10" s="8">
        <v>1</v>
      </c>
      <c r="H10" s="8">
        <v>45</v>
      </c>
    </row>
    <row r="11" spans="1:8">
      <c r="A11" s="8"/>
      <c r="B11" s="8"/>
      <c r="C11" s="8"/>
      <c r="D11" s="8"/>
      <c r="E11" s="9">
        <f>DATE(2003,1,28)</f>
        <v>37649</v>
      </c>
      <c r="F11" s="10" t="s">
        <v>11</v>
      </c>
      <c r="G11" s="8">
        <v>1</v>
      </c>
      <c r="H11" s="8">
        <v>45</v>
      </c>
    </row>
    <row r="12" spans="1:8">
      <c r="A12" s="8"/>
      <c r="B12" s="8"/>
      <c r="C12" s="8"/>
      <c r="D12" s="8"/>
      <c r="E12" s="9">
        <f>DATE(2003,1,29)</f>
        <v>37650</v>
      </c>
      <c r="F12" s="10" t="s">
        <v>11</v>
      </c>
      <c r="G12" s="8">
        <v>1</v>
      </c>
      <c r="H12" s="8">
        <v>45</v>
      </c>
    </row>
    <row r="13" spans="1:8">
      <c r="A13" s="8"/>
      <c r="B13" s="8"/>
      <c r="C13" s="8"/>
      <c r="D13" s="8"/>
      <c r="E13" s="9">
        <f>DATE(2003,1,30)</f>
        <v>37651</v>
      </c>
      <c r="F13" s="10" t="s">
        <v>11</v>
      </c>
      <c r="G13" s="8">
        <v>1</v>
      </c>
      <c r="H13" s="8">
        <v>45</v>
      </c>
    </row>
    <row r="14" spans="1:8">
      <c r="A14" s="8"/>
      <c r="B14" s="8"/>
      <c r="C14" s="8"/>
      <c r="D14" s="8"/>
      <c r="E14" s="9">
        <f>DATE(2003,1,31)</f>
        <v>37652</v>
      </c>
      <c r="F14" s="10" t="s">
        <v>11</v>
      </c>
      <c r="G14" s="8">
        <v>1</v>
      </c>
      <c r="H14" s="8">
        <v>45</v>
      </c>
    </row>
    <row r="15" spans="1:8" s="14" customFormat="1">
      <c r="A15" s="11">
        <v>2</v>
      </c>
      <c r="B15" s="11" t="s">
        <v>12</v>
      </c>
      <c r="C15" s="11" t="s">
        <v>13</v>
      </c>
      <c r="D15" s="11"/>
      <c r="E15" s="12">
        <f>DATE(2003,2,9)</f>
        <v>37661</v>
      </c>
      <c r="F15" s="13" t="s">
        <v>11</v>
      </c>
      <c r="G15" s="11">
        <v>10</v>
      </c>
      <c r="H15" s="14">
        <v>45</v>
      </c>
    </row>
    <row r="16" spans="1:8" s="14" customFormat="1">
      <c r="A16" s="11"/>
      <c r="B16" s="11"/>
      <c r="C16" s="15"/>
      <c r="D16" s="15"/>
      <c r="E16" s="12">
        <f>DATE(2003,2,10)</f>
        <v>37662</v>
      </c>
      <c r="F16" s="13" t="s">
        <v>11</v>
      </c>
      <c r="G16" s="11">
        <v>8</v>
      </c>
      <c r="H16" s="14">
        <v>45</v>
      </c>
    </row>
    <row r="17" spans="1:8" s="14" customFormat="1">
      <c r="A17" s="11"/>
      <c r="B17" s="11"/>
      <c r="C17" s="11"/>
      <c r="D17" s="11"/>
      <c r="E17" s="12">
        <f>DATE(2003,2,16)</f>
        <v>37668</v>
      </c>
      <c r="F17" s="13" t="s">
        <v>11</v>
      </c>
      <c r="G17" s="11">
        <v>1</v>
      </c>
      <c r="H17" s="14">
        <v>45</v>
      </c>
    </row>
    <row r="18" spans="1:8" s="14" customFormat="1">
      <c r="A18" s="11"/>
      <c r="B18" s="11"/>
      <c r="C18" s="11"/>
      <c r="D18" s="11"/>
      <c r="E18" s="12">
        <f>DATE(2003,2,17)</f>
        <v>37669</v>
      </c>
      <c r="F18" s="13" t="s">
        <v>11</v>
      </c>
      <c r="G18" s="11">
        <v>14</v>
      </c>
      <c r="H18" s="14">
        <v>45</v>
      </c>
    </row>
    <row r="19" spans="1:8" s="14" customFormat="1">
      <c r="A19" s="11"/>
      <c r="B19" s="11"/>
      <c r="C19" s="11"/>
      <c r="D19" s="11"/>
      <c r="E19" s="12">
        <f>DATE(2003,2,18)</f>
        <v>37670</v>
      </c>
      <c r="F19" s="13" t="s">
        <v>11</v>
      </c>
      <c r="G19" s="11">
        <v>1</v>
      </c>
      <c r="H19" s="14">
        <v>45</v>
      </c>
    </row>
    <row r="20" spans="1:8" s="14" customFormat="1">
      <c r="A20" s="11"/>
      <c r="B20" s="11"/>
      <c r="C20" s="11"/>
      <c r="D20" s="11"/>
      <c r="E20" s="12">
        <f>DATE(2003,2,19)</f>
        <v>37671</v>
      </c>
      <c r="F20" s="13" t="s">
        <v>11</v>
      </c>
      <c r="G20" s="11">
        <v>1</v>
      </c>
      <c r="H20" s="14">
        <v>45</v>
      </c>
    </row>
    <row r="21" spans="1:8" s="14" customFormat="1">
      <c r="A21" s="11"/>
      <c r="B21" s="11"/>
      <c r="C21" s="11"/>
      <c r="D21" s="11"/>
      <c r="E21" s="12">
        <f>DATE(2003,2,22)</f>
        <v>37674</v>
      </c>
      <c r="F21" s="13" t="s">
        <v>11</v>
      </c>
      <c r="G21" s="11">
        <v>8</v>
      </c>
      <c r="H21" s="14">
        <v>45</v>
      </c>
    </row>
    <row r="22" spans="1:8" s="14" customFormat="1">
      <c r="A22" s="11"/>
      <c r="B22" s="11"/>
      <c r="C22" s="11"/>
      <c r="D22" s="11"/>
      <c r="E22" s="12">
        <f>DATE(2003,2,24)</f>
        <v>37676</v>
      </c>
      <c r="F22" s="13" t="s">
        <v>11</v>
      </c>
      <c r="G22" s="11">
        <v>1</v>
      </c>
      <c r="H22" s="14">
        <v>45</v>
      </c>
    </row>
    <row r="23" spans="1:8" s="14" customFormat="1">
      <c r="A23" s="11"/>
      <c r="B23" s="11"/>
      <c r="C23" s="11"/>
      <c r="D23" s="11"/>
      <c r="E23" s="12">
        <f>DATE(2003,2,25)</f>
        <v>37677</v>
      </c>
      <c r="F23" s="13" t="s">
        <v>11</v>
      </c>
      <c r="G23" s="11">
        <v>16</v>
      </c>
      <c r="H23" s="14">
        <v>45</v>
      </c>
    </row>
    <row r="24" spans="1:8" s="14" customFormat="1">
      <c r="A24" s="11"/>
      <c r="B24" s="11"/>
      <c r="C24" s="11"/>
      <c r="D24" s="11"/>
      <c r="E24" s="12">
        <f>DATE(2003,2,26)</f>
        <v>37678</v>
      </c>
      <c r="F24" s="13" t="s">
        <v>11</v>
      </c>
      <c r="G24" s="11">
        <v>1</v>
      </c>
      <c r="H24" s="14">
        <v>45</v>
      </c>
    </row>
    <row r="25" spans="1:8" s="14" customFormat="1">
      <c r="A25" s="11"/>
      <c r="B25" s="11"/>
      <c r="C25" s="11"/>
      <c r="D25" s="11"/>
      <c r="E25" s="12">
        <f>DATE(2003,2,27)</f>
        <v>37679</v>
      </c>
      <c r="F25" s="13" t="s">
        <v>11</v>
      </c>
      <c r="G25" s="11">
        <v>1</v>
      </c>
      <c r="H25" s="14">
        <v>45</v>
      </c>
    </row>
    <row r="26" spans="1:8" s="14" customFormat="1">
      <c r="A26" s="11"/>
      <c r="B26" s="11"/>
      <c r="C26" s="11"/>
      <c r="D26" s="11"/>
      <c r="E26" s="12">
        <f>DATE(2003,2,28)</f>
        <v>37680</v>
      </c>
      <c r="F26" s="13" t="s">
        <v>11</v>
      </c>
      <c r="G26" s="11">
        <v>1</v>
      </c>
      <c r="H26" s="14">
        <v>45</v>
      </c>
    </row>
    <row r="27" spans="1:8">
      <c r="A27" s="16">
        <v>3</v>
      </c>
      <c r="B27" s="16" t="s">
        <v>12</v>
      </c>
      <c r="C27" s="16" t="s">
        <v>13</v>
      </c>
      <c r="E27" s="9">
        <f>DATE(2003,3,1)</f>
        <v>37681</v>
      </c>
      <c r="F27" s="17" t="s">
        <v>11</v>
      </c>
      <c r="G27" s="16">
        <v>1</v>
      </c>
      <c r="H27" s="8">
        <v>45</v>
      </c>
    </row>
    <row r="28" spans="1:8">
      <c r="E28" s="9">
        <f>DATE(2003,3,2)</f>
        <v>37682</v>
      </c>
      <c r="F28" s="17" t="s">
        <v>11</v>
      </c>
      <c r="G28" s="16">
        <v>3</v>
      </c>
      <c r="H28" s="8">
        <v>45</v>
      </c>
    </row>
    <row r="29" spans="1:8">
      <c r="E29" s="9">
        <f>DATE(2003,3,3)</f>
        <v>37683</v>
      </c>
      <c r="F29" s="17" t="s">
        <v>11</v>
      </c>
      <c r="G29" s="16">
        <v>1</v>
      </c>
      <c r="H29" s="8">
        <v>45</v>
      </c>
    </row>
    <row r="30" spans="1:8">
      <c r="E30" s="9">
        <f>DATE(2003,3,7)</f>
        <v>37687</v>
      </c>
      <c r="F30" s="17" t="s">
        <v>11</v>
      </c>
      <c r="G30" s="16">
        <v>4</v>
      </c>
      <c r="H30" s="8">
        <v>45</v>
      </c>
    </row>
    <row r="31" spans="1:8">
      <c r="E31" s="9">
        <f>DATE(2003,3,8)</f>
        <v>37688</v>
      </c>
      <c r="F31" s="17" t="s">
        <v>11</v>
      </c>
      <c r="G31" s="16">
        <v>2</v>
      </c>
      <c r="H31" s="8">
        <v>45</v>
      </c>
    </row>
    <row r="32" spans="1:8">
      <c r="E32" s="9">
        <f>DATE(2003,3,9)</f>
        <v>37689</v>
      </c>
      <c r="F32" s="17" t="s">
        <v>11</v>
      </c>
      <c r="G32" s="16">
        <v>1</v>
      </c>
      <c r="H32" s="8">
        <v>45</v>
      </c>
    </row>
    <row r="33" spans="1:8">
      <c r="E33" s="9">
        <f>DATE(2003,3,10)</f>
        <v>37690</v>
      </c>
      <c r="F33" s="17" t="s">
        <v>11</v>
      </c>
      <c r="G33" s="16">
        <v>12</v>
      </c>
      <c r="H33" s="8">
        <v>45</v>
      </c>
    </row>
    <row r="34" spans="1:8">
      <c r="E34" s="9">
        <f>DATE(2003,3,11)</f>
        <v>37691</v>
      </c>
      <c r="F34" s="17" t="s">
        <v>11</v>
      </c>
      <c r="G34" s="16">
        <v>2</v>
      </c>
      <c r="H34" s="8">
        <v>45</v>
      </c>
    </row>
    <row r="35" spans="1:8">
      <c r="E35" s="9">
        <f>DATE(2003,3,13)</f>
        <v>37693</v>
      </c>
      <c r="F35" s="17" t="s">
        <v>11</v>
      </c>
      <c r="G35" s="16">
        <v>5</v>
      </c>
      <c r="H35" s="8">
        <v>45</v>
      </c>
    </row>
    <row r="36" spans="1:8" s="14" customFormat="1">
      <c r="A36" s="11">
        <v>4</v>
      </c>
      <c r="B36" s="11" t="s">
        <v>14</v>
      </c>
      <c r="C36" s="11"/>
      <c r="D36" s="11"/>
      <c r="E36" s="18">
        <f>DATE(2004,2,2)</f>
        <v>38019</v>
      </c>
      <c r="F36" s="13" t="s">
        <v>15</v>
      </c>
      <c r="G36" s="11">
        <v>11</v>
      </c>
      <c r="H36" s="14">
        <v>45</v>
      </c>
    </row>
    <row r="37" spans="1:8">
      <c r="E37" s="9"/>
      <c r="G37" s="16">
        <f>SUM(G3:G36)</f>
        <v>137</v>
      </c>
    </row>
    <row r="38" spans="1:8">
      <c r="E38" s="9"/>
    </row>
    <row r="39" spans="1:8">
      <c r="E39" s="9"/>
    </row>
    <row r="40" spans="1:8">
      <c r="E40" s="9"/>
    </row>
  </sheetData>
  <sheetProtection algorithmName="SHA-512" hashValue="jyh4wC0ZXQpK8A/6qfxSkFtvlLeIjQw5kj/RxNhB6pGAMpDoSGFeSj/2iTxwLy51jum9D8jHh3Qq1xUSg6bPPw==" saltValue="te/xDj/0s4Ae3l8jRS4jD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2024-10-04T13:33:16Z</dcterms:created>
  <dcterms:modified xsi:type="dcterms:W3CDTF">2024-10-04T13:34:00Z</dcterms:modified>
  <cp:category/>
  <cp:contentStatus/>
</cp:coreProperties>
</file>