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F0028B5B-69AD-4E24-9B66-E62E7954621F}"/>
  <bookViews>
    <workbookView xWindow="240" yWindow="105" windowWidth="14805" windowHeight="8010" xr2:uid="{00000000-000D-0000-FFFF-FFFF00000000}"/>
  </bookViews>
  <sheets>
    <sheet name="24. GERMANTOW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<sst xmlns="http://schemas.openxmlformats.org/spreadsheetml/2006/main" count="77" uniqueCount="31">
  <si>
    <t>SHIPS - 24. GERMANTOWN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</si>
  <si>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</si>
  <si>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</si>
  <si>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</si>
  <si>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</si>
  <si>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</si>
  <si>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</si>
  <si>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</si>
  <si>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</si>
  <si>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1992</t>
    <phoneticPr fontId="2"/>
  </si>
  <si>
    <t>OPNAVINST 5750.12E</t>
    <phoneticPr fontId="2"/>
  </si>
  <si>
    <t>USS GERMANTOWN (LSD 42)</t>
  </si>
  <si>
    <t>Letter</t>
    <phoneticPr fontId="2"/>
  </si>
  <si>
    <t>COMMAND HISTORY FOR 1993</t>
    <phoneticPr fontId="2"/>
  </si>
  <si>
    <t>OPNAVINST 5750.12D</t>
    <phoneticPr fontId="2"/>
  </si>
  <si>
    <t>USS GERMANTOWN (LSD 42)</t>
    <phoneticPr fontId="2"/>
  </si>
  <si>
    <t>COMMAND HISTORY FOR 1994</t>
    <phoneticPr fontId="2"/>
  </si>
  <si>
    <t>OPNAVINST 5750.12D</t>
  </si>
  <si>
    <t>COMMAND HISTORY FOR 1995</t>
    <phoneticPr fontId="2"/>
  </si>
  <si>
    <t>COMMAND HISTORY FOR 1996</t>
    <phoneticPr fontId="2"/>
  </si>
  <si>
    <t>EFFECTIVE DIRECTIVES</t>
  </si>
  <si>
    <t>SECNAVINST 5215.1C</t>
    <phoneticPr fontId="2"/>
  </si>
  <si>
    <t>SHIP’S ORGANIZATION AND REGULATIONS MANUAL (SORM)</t>
  </si>
  <si>
    <t>GERMANTOWNINST 3120.32</t>
    <phoneticPr fontId="2"/>
  </si>
  <si>
    <t>NO DATE</t>
    <phoneticPr fontId="2"/>
  </si>
  <si>
    <t>SHIP’S DECK LOG SHEET</t>
  </si>
  <si>
    <t>OPNAV 3100 / 99</t>
    <phoneticPr fontId="2"/>
  </si>
  <si>
    <t>OPNAV 3100 / 99</t>
  </si>
  <si>
    <t>Letter</t>
  </si>
  <si>
    <t>RECORDS OF SHIP LOCATING</t>
  </si>
  <si>
    <t>B5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</si>
</sst>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4" fillId="2" borderId="0" xfId="1" applyFont="1" applyBorder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27ED-C7DB-4EA2-9A90-A60D73DD133F}">
  <dimension ref="A1:H38"/>
  <sheetViews>
    <sheetView tabSelected="1" workbookViewId="0"/>
  </sheetViews>
  <sheetFormatPr defaultColWidth="13" defaultRowHeight="12"/>
  <cols>
    <col min="1" max="1" width="3.5" style="8" customWidth="1"/>
    <col min="2" max="2" width="45.875" style="8" customWidth="1"/>
    <col min="3" max="3" width="23.625" style="8" customWidth="1"/>
    <col min="4" max="4" width="23.75" style="8" customWidth="1"/>
    <col min="5" max="5" width="15.875" style="9" customWidth="1"/>
    <col min="6" max="6" width="9.875" style="10" customWidth="1"/>
    <col min="7" max="7" width="4.5" style="8" customWidth="1"/>
    <col min="8" max="8" width="7.2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DATE(1993,3,1)</f>
        <v>34029</v>
      </c>
      <c r="F3" s="10" t="s">
        <v>12</v>
      </c>
      <c r="G3" s="8">
        <v>4</v>
      </c>
      <c r="H3" s="11">
        <v>50</v>
      </c>
    </row>
    <row r="4" spans="1:8" s="15" customFormat="1">
      <c r="A4" s="12">
        <v>2</v>
      </c>
      <c r="B4" s="12" t="s">
        <v>13</v>
      </c>
      <c r="C4" s="12" t="s">
        <v>14</v>
      </c>
      <c r="D4" s="12" t="s">
        <v>15</v>
      </c>
      <c r="E4" s="13">
        <f>DATE(1994,1,3)</f>
        <v>34337</v>
      </c>
      <c r="F4" s="14" t="s">
        <v>12</v>
      </c>
      <c r="G4" s="12">
        <v>8</v>
      </c>
      <c r="H4" s="15">
        <v>50</v>
      </c>
    </row>
    <row r="5" spans="1:8">
      <c r="A5" s="8">
        <v>3</v>
      </c>
      <c r="B5" s="8" t="s">
        <v>16</v>
      </c>
      <c r="C5" s="8" t="s">
        <v>17</v>
      </c>
      <c r="D5" s="8" t="s">
        <v>15</v>
      </c>
      <c r="E5" s="9">
        <f>DATE(1995,2,24)</f>
        <v>34754</v>
      </c>
      <c r="F5" s="10" t="s">
        <v>12</v>
      </c>
      <c r="G5" s="8">
        <v>8</v>
      </c>
      <c r="H5" s="11">
        <v>50</v>
      </c>
    </row>
    <row r="6" spans="1:8" s="15" customFormat="1">
      <c r="A6" s="12">
        <v>4</v>
      </c>
      <c r="B6" s="12" t="s">
        <v>18</v>
      </c>
      <c r="C6" s="12" t="s">
        <v>14</v>
      </c>
      <c r="D6" s="12" t="s">
        <v>15</v>
      </c>
      <c r="E6" s="13">
        <f>DATE(1996,3,1)</f>
        <v>35125</v>
      </c>
      <c r="F6" s="14" t="s">
        <v>12</v>
      </c>
      <c r="G6" s="12">
        <v>8</v>
      </c>
      <c r="H6" s="15">
        <v>50</v>
      </c>
    </row>
    <row r="7" spans="1:8">
      <c r="A7" s="8">
        <v>5</v>
      </c>
      <c r="B7" s="8" t="s">
        <v>19</v>
      </c>
      <c r="C7" s="8" t="s">
        <v>10</v>
      </c>
      <c r="D7" s="8" t="s">
        <v>15</v>
      </c>
      <c r="E7" s="9">
        <f>DATE(1997,3,21)</f>
        <v>35510</v>
      </c>
      <c r="F7" s="10" t="s">
        <v>12</v>
      </c>
      <c r="G7" s="8">
        <v>10</v>
      </c>
      <c r="H7" s="11">
        <v>50</v>
      </c>
    </row>
    <row r="8" spans="1:8" s="15" customFormat="1">
      <c r="A8" s="12">
        <v>6</v>
      </c>
      <c r="B8" s="12" t="s">
        <v>20</v>
      </c>
      <c r="C8" s="12" t="s">
        <v>21</v>
      </c>
      <c r="D8" s="12" t="s">
        <v>15</v>
      </c>
      <c r="E8" s="13">
        <f>DATE(1995,12,22)</f>
        <v>35055</v>
      </c>
      <c r="F8" s="14" t="s">
        <v>12</v>
      </c>
      <c r="G8" s="12">
        <v>8</v>
      </c>
      <c r="H8" s="15">
        <v>50</v>
      </c>
    </row>
    <row r="9" spans="1:8">
      <c r="A9" s="8">
        <v>7</v>
      </c>
      <c r="B9" s="8" t="s">
        <v>22</v>
      </c>
      <c r="C9" s="8" t="s">
        <v>23</v>
      </c>
      <c r="E9" s="16" t="s">
        <v>24</v>
      </c>
      <c r="F9" s="10" t="s">
        <v>12</v>
      </c>
      <c r="G9" s="8">
        <v>21</v>
      </c>
      <c r="H9" s="11">
        <v>50</v>
      </c>
    </row>
    <row r="10" spans="1:8" s="15" customFormat="1">
      <c r="A10" s="12">
        <v>8</v>
      </c>
      <c r="B10" s="12" t="s">
        <v>25</v>
      </c>
      <c r="C10" s="12" t="s">
        <v>26</v>
      </c>
      <c r="D10" s="12"/>
      <c r="E10" s="13">
        <f>DATE(1993,7,11)</f>
        <v>34161</v>
      </c>
      <c r="F10" s="14" t="s">
        <v>12</v>
      </c>
      <c r="G10" s="12">
        <v>8</v>
      </c>
      <c r="H10" s="15">
        <v>50</v>
      </c>
    </row>
    <row r="11" spans="1:8" s="15" customFormat="1">
      <c r="A11" s="12"/>
      <c r="B11" s="12"/>
      <c r="C11" s="12"/>
      <c r="D11" s="12"/>
      <c r="E11" s="13">
        <f>DATE(1993,7,12)</f>
        <v>34162</v>
      </c>
      <c r="F11" s="14" t="s">
        <v>12</v>
      </c>
      <c r="G11" s="12">
        <v>7</v>
      </c>
      <c r="H11" s="15">
        <v>50</v>
      </c>
    </row>
    <row r="12" spans="1:8" s="15" customFormat="1">
      <c r="A12" s="12"/>
      <c r="B12" s="12"/>
      <c r="C12" s="12"/>
      <c r="D12" s="12"/>
      <c r="E12" s="13">
        <f>DATE(1993,7,13)</f>
        <v>34163</v>
      </c>
      <c r="F12" s="14" t="s">
        <v>12</v>
      </c>
      <c r="G12" s="12">
        <v>1</v>
      </c>
      <c r="H12" s="15">
        <v>50</v>
      </c>
    </row>
    <row r="13" spans="1:8" s="15" customFormat="1">
      <c r="A13" s="12"/>
      <c r="B13" s="12"/>
      <c r="C13" s="12"/>
      <c r="D13" s="12"/>
      <c r="E13" s="13">
        <f>DATE(1993,7,14)</f>
        <v>34164</v>
      </c>
      <c r="F13" s="14" t="s">
        <v>12</v>
      </c>
      <c r="G13" s="12">
        <v>2</v>
      </c>
      <c r="H13" s="15">
        <v>50</v>
      </c>
    </row>
    <row r="14" spans="1:8" s="15" customFormat="1">
      <c r="A14" s="12"/>
      <c r="B14" s="12"/>
      <c r="C14" s="12"/>
      <c r="D14" s="12"/>
      <c r="E14" s="13">
        <f>DATE(1993,7,15)</f>
        <v>34165</v>
      </c>
      <c r="F14" s="14" t="s">
        <v>12</v>
      </c>
      <c r="G14" s="12">
        <v>9</v>
      </c>
      <c r="H14" s="15">
        <v>50</v>
      </c>
    </row>
    <row r="15" spans="1:8" s="15" customFormat="1">
      <c r="A15" s="12"/>
      <c r="B15" s="12"/>
      <c r="C15" s="12"/>
      <c r="D15" s="12"/>
      <c r="E15" s="13">
        <f>DATE(1993,7,16)</f>
        <v>34166</v>
      </c>
      <c r="F15" s="14" t="s">
        <v>12</v>
      </c>
      <c r="G15" s="12">
        <v>8</v>
      </c>
      <c r="H15" s="15">
        <v>50</v>
      </c>
    </row>
    <row r="16" spans="1:8" s="15" customFormat="1">
      <c r="A16" s="12"/>
      <c r="B16" s="12"/>
      <c r="C16" s="17"/>
      <c r="D16" s="17"/>
      <c r="E16" s="13">
        <f>DATE(1993,7,17)</f>
        <v>34167</v>
      </c>
      <c r="F16" s="14" t="s">
        <v>12</v>
      </c>
      <c r="G16" s="12">
        <v>7</v>
      </c>
      <c r="H16" s="15">
        <v>50</v>
      </c>
    </row>
    <row r="17" spans="1:8" s="15" customFormat="1">
      <c r="A17" s="12"/>
      <c r="B17" s="12"/>
      <c r="C17" s="12"/>
      <c r="D17" s="12"/>
      <c r="E17" s="13">
        <f>DATE(1993,7,19)</f>
        <v>34169</v>
      </c>
      <c r="F17" s="14" t="s">
        <v>12</v>
      </c>
      <c r="G17" s="12">
        <v>10</v>
      </c>
      <c r="H17" s="15">
        <v>50</v>
      </c>
    </row>
    <row r="18" spans="1:8" s="15" customFormat="1">
      <c r="A18" s="12"/>
      <c r="B18" s="12"/>
      <c r="C18" s="12"/>
      <c r="D18" s="12"/>
      <c r="E18" s="13">
        <f>DATE(1993,7,20)</f>
        <v>34170</v>
      </c>
      <c r="F18" s="14" t="s">
        <v>12</v>
      </c>
      <c r="G18" s="12">
        <v>1</v>
      </c>
      <c r="H18" s="15">
        <v>50</v>
      </c>
    </row>
    <row r="19" spans="1:8" s="15" customFormat="1">
      <c r="A19" s="12"/>
      <c r="B19" s="12"/>
      <c r="C19" s="12"/>
      <c r="D19" s="12"/>
      <c r="E19" s="13">
        <f>DATE(1993,7,22)</f>
        <v>34172</v>
      </c>
      <c r="F19" s="14" t="s">
        <v>12</v>
      </c>
      <c r="G19" s="12">
        <v>10</v>
      </c>
      <c r="H19" s="15">
        <v>50</v>
      </c>
    </row>
    <row r="20" spans="1:8" s="15" customFormat="1">
      <c r="A20" s="12"/>
      <c r="B20" s="12"/>
      <c r="C20" s="12"/>
      <c r="D20" s="12"/>
      <c r="E20" s="13">
        <f>DATE(1993,7,23)</f>
        <v>34173</v>
      </c>
      <c r="F20" s="14" t="s">
        <v>12</v>
      </c>
      <c r="G20" s="12">
        <v>1</v>
      </c>
      <c r="H20" s="15">
        <v>50</v>
      </c>
    </row>
    <row r="21" spans="1:8">
      <c r="A21" s="11">
        <v>9</v>
      </c>
      <c r="B21" s="11" t="s">
        <v>25</v>
      </c>
      <c r="C21" s="11" t="s">
        <v>27</v>
      </c>
      <c r="D21" s="11"/>
      <c r="E21" s="18">
        <f>DATE(1994,4,18)</f>
        <v>34442</v>
      </c>
      <c r="F21" s="19" t="s">
        <v>12</v>
      </c>
      <c r="G21" s="11">
        <v>11</v>
      </c>
      <c r="H21" s="11">
        <v>50</v>
      </c>
    </row>
    <row r="22" spans="1:8">
      <c r="A22" s="11"/>
      <c r="B22" s="11"/>
      <c r="C22" s="11"/>
      <c r="D22" s="11"/>
      <c r="E22" s="18">
        <f>DATE(1994,4,19)</f>
        <v>34443</v>
      </c>
      <c r="F22" s="19" t="s">
        <v>12</v>
      </c>
      <c r="G22" s="11">
        <v>10</v>
      </c>
      <c r="H22" s="11">
        <v>50</v>
      </c>
    </row>
    <row r="23" spans="1:8">
      <c r="A23" s="11"/>
      <c r="B23" s="11"/>
      <c r="C23" s="11"/>
      <c r="D23" s="11"/>
      <c r="E23" s="18">
        <f>DATE(1994,4,20)</f>
        <v>34444</v>
      </c>
      <c r="F23" s="19" t="s">
        <v>12</v>
      </c>
      <c r="G23" s="11">
        <v>8</v>
      </c>
      <c r="H23" s="11">
        <v>50</v>
      </c>
    </row>
    <row r="24" spans="1:8">
      <c r="A24" s="11"/>
      <c r="B24" s="11"/>
      <c r="C24" s="11"/>
      <c r="D24" s="11"/>
      <c r="E24" s="18">
        <f>DATE(1994,4,21)</f>
        <v>34445</v>
      </c>
      <c r="F24" s="19" t="s">
        <v>12</v>
      </c>
      <c r="G24" s="11">
        <v>6</v>
      </c>
      <c r="H24" s="11">
        <v>50</v>
      </c>
    </row>
    <row r="25" spans="1:8" s="15" customFormat="1">
      <c r="A25" s="12">
        <v>10</v>
      </c>
      <c r="B25" s="12" t="s">
        <v>25</v>
      </c>
      <c r="C25" s="12" t="s">
        <v>27</v>
      </c>
      <c r="D25" s="12"/>
      <c r="E25" s="13">
        <f>DATE(1994,7,26)</f>
        <v>34541</v>
      </c>
      <c r="F25" s="14" t="s">
        <v>28</v>
      </c>
      <c r="G25" s="12">
        <v>1</v>
      </c>
      <c r="H25" s="15">
        <v>50</v>
      </c>
    </row>
    <row r="26" spans="1:8" s="15" customFormat="1">
      <c r="A26" s="12"/>
      <c r="B26" s="12"/>
      <c r="C26" s="12"/>
      <c r="D26" s="12"/>
      <c r="E26" s="13">
        <f>DATE(1994,7,27)</f>
        <v>34542</v>
      </c>
      <c r="F26" s="14" t="s">
        <v>28</v>
      </c>
      <c r="G26" s="12">
        <v>10</v>
      </c>
      <c r="H26" s="15">
        <v>50</v>
      </c>
    </row>
    <row r="27" spans="1:8" s="15" customFormat="1">
      <c r="A27" s="12"/>
      <c r="B27" s="12"/>
      <c r="C27" s="12"/>
      <c r="D27" s="12"/>
      <c r="E27" s="13">
        <f>DATE(1994,7,28)</f>
        <v>34543</v>
      </c>
      <c r="F27" s="14" t="s">
        <v>28</v>
      </c>
      <c r="G27" s="12">
        <v>10</v>
      </c>
      <c r="H27" s="15">
        <v>50</v>
      </c>
    </row>
    <row r="28" spans="1:8" s="15" customFormat="1">
      <c r="A28" s="12"/>
      <c r="B28" s="12"/>
      <c r="C28" s="12"/>
      <c r="D28" s="12"/>
      <c r="E28" s="13">
        <f>DATE(1994,7,29)</f>
        <v>34544</v>
      </c>
      <c r="F28" s="14" t="s">
        <v>28</v>
      </c>
      <c r="G28" s="12">
        <v>6</v>
      </c>
      <c r="H28" s="15">
        <v>50</v>
      </c>
    </row>
    <row r="29" spans="1:8" s="15" customFormat="1">
      <c r="A29" s="12"/>
      <c r="B29" s="12"/>
      <c r="C29" s="12"/>
      <c r="D29" s="12"/>
      <c r="E29" s="13">
        <f>DATE(1994,7,30)</f>
        <v>34545</v>
      </c>
      <c r="F29" s="14" t="s">
        <v>28</v>
      </c>
      <c r="G29" s="12">
        <v>10</v>
      </c>
      <c r="H29" s="15">
        <v>50</v>
      </c>
    </row>
    <row r="30" spans="1:8" s="15" customFormat="1">
      <c r="A30" s="12"/>
      <c r="B30" s="12"/>
      <c r="C30" s="12"/>
      <c r="D30" s="12"/>
      <c r="E30" s="13">
        <f>DATE(1994,7,31)</f>
        <v>34546</v>
      </c>
      <c r="F30" s="14" t="s">
        <v>28</v>
      </c>
      <c r="G30" s="12">
        <v>2</v>
      </c>
      <c r="H30" s="15">
        <v>50</v>
      </c>
    </row>
    <row r="31" spans="1:8">
      <c r="A31" s="8">
        <v>11</v>
      </c>
      <c r="B31" s="8" t="s">
        <v>25</v>
      </c>
      <c r="C31" s="8" t="s">
        <v>27</v>
      </c>
      <c r="E31" s="9">
        <f>DATE(1996,3,11)</f>
        <v>35135</v>
      </c>
      <c r="F31" s="10" t="s">
        <v>12</v>
      </c>
      <c r="G31" s="8">
        <v>4</v>
      </c>
      <c r="H31" s="11">
        <v>50</v>
      </c>
    </row>
    <row r="32" spans="1:8">
      <c r="E32" s="9">
        <f>DATE(1996,3,12)</f>
        <v>35136</v>
      </c>
      <c r="F32" s="10" t="s">
        <v>12</v>
      </c>
      <c r="G32" s="8">
        <v>8</v>
      </c>
      <c r="H32" s="11">
        <v>50</v>
      </c>
    </row>
    <row r="33" spans="1:8">
      <c r="E33" s="9">
        <f>DATE(1996,3,13)</f>
        <v>35137</v>
      </c>
      <c r="F33" s="10" t="s">
        <v>12</v>
      </c>
      <c r="G33" s="8">
        <v>3</v>
      </c>
      <c r="H33" s="11">
        <v>50</v>
      </c>
    </row>
    <row r="34" spans="1:8" s="15" customFormat="1">
      <c r="A34" s="12">
        <v>12</v>
      </c>
      <c r="B34" s="12" t="s">
        <v>25</v>
      </c>
      <c r="C34" s="12" t="s">
        <v>27</v>
      </c>
      <c r="D34" s="12"/>
      <c r="E34" s="13">
        <f>DATE(1996,9,28)</f>
        <v>35336</v>
      </c>
      <c r="F34" s="14" t="s">
        <v>12</v>
      </c>
      <c r="G34" s="12">
        <v>6</v>
      </c>
      <c r="H34" s="15">
        <v>50</v>
      </c>
    </row>
    <row r="35" spans="1:8" s="15" customFormat="1">
      <c r="A35" s="12"/>
      <c r="B35" s="12"/>
      <c r="C35" s="12"/>
      <c r="D35" s="12"/>
      <c r="E35" s="13">
        <f>DATE(1996,9,29)</f>
        <v>35337</v>
      </c>
      <c r="F35" s="14" t="s">
        <v>12</v>
      </c>
      <c r="G35" s="12">
        <v>6</v>
      </c>
      <c r="H35" s="15">
        <v>50</v>
      </c>
    </row>
    <row r="36" spans="1:8" s="15" customFormat="1">
      <c r="A36" s="12"/>
      <c r="B36" s="12"/>
      <c r="C36" s="12"/>
      <c r="D36" s="12"/>
      <c r="E36" s="13">
        <f>DATE(1996,9,30)</f>
        <v>35338</v>
      </c>
      <c r="F36" s="14" t="s">
        <v>12</v>
      </c>
      <c r="G36" s="12">
        <v>7</v>
      </c>
      <c r="H36" s="15">
        <v>50</v>
      </c>
    </row>
    <row r="37" spans="1:8">
      <c r="A37" s="8">
        <v>13</v>
      </c>
      <c r="B37" s="8" t="s">
        <v>29</v>
      </c>
      <c r="E37" s="16" t="s">
        <v>24</v>
      </c>
      <c r="F37" s="10" t="s">
        <v>30</v>
      </c>
      <c r="G37" s="8">
        <v>2</v>
      </c>
      <c r="H37" s="11">
        <v>50</v>
      </c>
    </row>
    <row r="38" spans="1:8">
      <c r="G38" s="8">
        <f>SUM(G3:G37)</f>
        <v>241</v>
      </c>
    </row>
  </sheetData>
  <sheetProtection algorithmName="SHA-512" hashValue="2fzaupB0fzsUx7/ibBZzW2OaNywlWM/Zb6jzTm1ETTBt6UsWLdKcIbVGmRzKbpAiy6wqBq7HITmAfotqI+/R6Q==" saltValue="xUzBEsFg8SJpxmQB0zQ4lg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2024-10-04T13:53:12Z</dcterms:created>
  <dcterms:modified xsi:type="dcterms:W3CDTF">2024-10-04T13:53:56Z</dcterms:modified>
  <cp:category/>
  <cp:contentStatus/>
</cp:coreProperties>
</file>