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DC99D204-E621-411C-BAC5-7F2CA4C9E1D4}"/>
  <bookViews>
    <workbookView xWindow="240" yWindow="105" windowWidth="14805" windowHeight="8010" xr2:uid="{00000000-000D-0000-FFFF-FFFF00000000}"/>
  </bookViews>
  <sheets>
    <sheet name="25. GUARDIAN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2" l="1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3" i="2"/>
</calcChain>
</file>

<file path=xl/sharedStrings.xml><?xml version="1.0" encoding="utf-8"?>
<sst xmlns="http://schemas.openxmlformats.org/spreadsheetml/2006/main" count="47" uniqueCount="18">
  <si>
    <t>SHIPS - 25. GUARDIAN</t>
    <phoneticPr fontId="2"/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</si>
  <si>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</si>
  <si>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</si>
  <si>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</si>
  <si>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</si>
  <si>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</si>
  <si>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</si>
  <si>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</si>
  <si>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</si>
  <si>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COMMAND HISTORY FOR 1996</t>
    <phoneticPr fontId="2"/>
  </si>
  <si>
    <t>OPNAVINST 5750.12E</t>
    <phoneticPr fontId="2"/>
  </si>
  <si>
    <t>USS GURDIAN (MCM 5)</t>
  </si>
  <si>
    <t>Letter</t>
    <phoneticPr fontId="2"/>
  </si>
  <si>
    <t>SHIP’S DECK LOG SHEET - TITLE PAGE</t>
    <phoneticPr fontId="2"/>
  </si>
  <si>
    <t>OPNAV 3100/98</t>
    <phoneticPr fontId="2"/>
  </si>
  <si>
    <t>Feburary, 2001</t>
    <phoneticPr fontId="2"/>
  </si>
  <si>
    <t>SHIP’S DECK LOG SHEET</t>
    <phoneticPr fontId="2"/>
  </si>
  <si>
    <t>OPNAV 3700/99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</si>
</sst>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9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3" fillId="4" borderId="0" xfId="0" applyFont="1" applyFill="1" applyAlignment="1">
      <alignment vertical="center" wrapText="1"/>
    </xf>
    <xf numFmtId="0" fontId="3" fillId="4" borderId="0" xfId="0" applyFont="1" applyFill="1" applyAlignment="1">
      <alignment horizontal="right" vertical="center" wrapText="1"/>
    </xf>
    <xf numFmtId="0" fontId="3" fillId="4" borderId="0" xfId="0" applyFont="1" applyFill="1" applyAlignment="1">
      <alignment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2" borderId="0" xfId="1" applyFont="1" applyAlignment="1">
      <alignment vertical="center" wrapText="1"/>
    </xf>
    <xf numFmtId="0" fontId="4" fillId="2" borderId="0" xfId="1" applyFont="1" applyAlignment="1">
      <alignment horizontal="right" vertical="center"/>
    </xf>
    <xf numFmtId="0" fontId="4" fillId="2" borderId="0" xfId="1" applyFont="1" applyAlignment="1">
      <alignment horizontal="right" vertical="center" wrapText="1"/>
    </xf>
    <xf numFmtId="0" fontId="4" fillId="2" borderId="0" xfId="1" applyFont="1" applyAlignment="1">
      <alignment vertical="center"/>
    </xf>
    <xf numFmtId="176" fontId="4" fillId="2" borderId="0" xfId="1" applyNumberFormat="1" applyFont="1" applyAlignment="1">
      <alignment vertical="center"/>
    </xf>
    <xf numFmtId="176" fontId="4" fillId="2" borderId="0" xfId="1" applyNumberFormat="1" applyFont="1" applyAlignment="1">
      <alignment vertical="center" wrapText="1"/>
    </xf>
    <xf numFmtId="0" fontId="4" fillId="2" borderId="0" xfId="1" applyFont="1" applyBorder="1" applyAlignment="1">
      <alignment vertical="center" wrapText="1"/>
    </xf>
    <xf numFmtId="176" fontId="4" fillId="2" borderId="0" xfId="1" applyNumberFormat="1" applyFont="1" applyBorder="1" applyAlignment="1">
      <alignment vertical="center" wrapText="1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70E4E-04FC-41CC-ACE3-33AF24B91BA6}">
  <dimension ref="A1:H33"/>
  <sheetViews>
    <sheetView tabSelected="1" workbookViewId="0"/>
  </sheetViews>
  <sheetFormatPr defaultColWidth="13" defaultRowHeight="12"/>
  <cols>
    <col min="1" max="1" width="4.125" style="7" customWidth="1"/>
    <col min="2" max="2" width="34.25" style="7" customWidth="1"/>
    <col min="3" max="3" width="21.75" style="7" customWidth="1"/>
    <col min="4" max="4" width="20.25" style="7" customWidth="1"/>
    <col min="5" max="5" width="15.75" style="7" customWidth="1"/>
    <col min="6" max="6" width="9.375" style="9" customWidth="1"/>
    <col min="7" max="7" width="5" style="7" customWidth="1"/>
    <col min="8" max="8" width="4.875" style="10" customWidth="1"/>
    <col min="9" max="16384" width="13" style="10"/>
  </cols>
  <sheetData>
    <row r="1" spans="1:8" s="2" customFormat="1">
      <c r="A1" s="1" t="s">
        <v>0</v>
      </c>
      <c r="B1" s="1"/>
      <c r="C1" s="1"/>
      <c r="F1" s="3"/>
    </row>
    <row r="2" spans="1:8" s="6" customForma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</row>
    <row r="3" spans="1:8">
      <c r="A3" s="7">
        <v>1</v>
      </c>
      <c r="B3" s="7" t="s">
        <v>9</v>
      </c>
      <c r="C3" s="7" t="s">
        <v>10</v>
      </c>
      <c r="D3" s="7" t="s">
        <v>11</v>
      </c>
      <c r="E3" s="8">
        <f>DATE(1997,3,10)</f>
        <v>35499</v>
      </c>
      <c r="F3" s="9" t="s">
        <v>12</v>
      </c>
      <c r="G3" s="7">
        <v>7</v>
      </c>
      <c r="H3" s="10">
        <v>50</v>
      </c>
    </row>
    <row r="4" spans="1:8" s="14" customFormat="1">
      <c r="A4" s="11">
        <v>2</v>
      </c>
      <c r="B4" s="11" t="s">
        <v>13</v>
      </c>
      <c r="C4" s="11" t="s">
        <v>14</v>
      </c>
      <c r="D4" s="11"/>
      <c r="E4" s="12" t="s">
        <v>15</v>
      </c>
      <c r="F4" s="13" t="s">
        <v>12</v>
      </c>
      <c r="G4" s="14">
        <v>1</v>
      </c>
      <c r="H4" s="14">
        <v>50</v>
      </c>
    </row>
    <row r="5" spans="1:8" s="14" customFormat="1">
      <c r="A5" s="11"/>
      <c r="B5" s="11" t="s">
        <v>16</v>
      </c>
      <c r="C5" s="11" t="s">
        <v>17</v>
      </c>
      <c r="D5" s="11"/>
      <c r="E5" s="15">
        <f>DATE(2001,2,1)</f>
        <v>36923</v>
      </c>
      <c r="F5" s="13" t="s">
        <v>12</v>
      </c>
      <c r="G5" s="14">
        <v>7</v>
      </c>
      <c r="H5" s="14">
        <v>50</v>
      </c>
    </row>
    <row r="6" spans="1:8" s="14" customFormat="1">
      <c r="A6" s="11"/>
      <c r="B6" s="11"/>
      <c r="C6" s="11"/>
      <c r="D6" s="11"/>
      <c r="E6" s="16">
        <f>DATE(2001,2,2)</f>
        <v>36924</v>
      </c>
      <c r="F6" s="13" t="s">
        <v>12</v>
      </c>
      <c r="G6" s="11">
        <v>10</v>
      </c>
      <c r="H6" s="14">
        <v>50</v>
      </c>
    </row>
    <row r="7" spans="1:8" s="14" customFormat="1">
      <c r="A7" s="11"/>
      <c r="B7" s="11"/>
      <c r="C7" s="11"/>
      <c r="D7" s="11"/>
      <c r="E7" s="16">
        <f>DATE(2001,2,3)</f>
        <v>36925</v>
      </c>
      <c r="F7" s="13" t="s">
        <v>12</v>
      </c>
      <c r="G7" s="11">
        <v>9</v>
      </c>
      <c r="H7" s="14">
        <v>50</v>
      </c>
    </row>
    <row r="8" spans="1:8" s="14" customFormat="1">
      <c r="A8" s="11"/>
      <c r="B8" s="11"/>
      <c r="C8" s="11"/>
      <c r="D8" s="11"/>
      <c r="E8" s="16">
        <f>DATE(2001,2,4)</f>
        <v>36926</v>
      </c>
      <c r="F8" s="13" t="s">
        <v>12</v>
      </c>
      <c r="G8" s="11">
        <v>3</v>
      </c>
      <c r="H8" s="14">
        <v>50</v>
      </c>
    </row>
    <row r="9" spans="1:8" s="14" customFormat="1">
      <c r="A9" s="11"/>
      <c r="B9" s="17"/>
      <c r="C9" s="11"/>
      <c r="D9" s="11"/>
      <c r="E9" s="16">
        <f>DATE(2001,2,5)</f>
        <v>36927</v>
      </c>
      <c r="F9" s="13" t="s">
        <v>12</v>
      </c>
      <c r="G9" s="11">
        <v>10</v>
      </c>
      <c r="H9" s="14">
        <v>50</v>
      </c>
    </row>
    <row r="10" spans="1:8" s="14" customFormat="1">
      <c r="A10" s="11"/>
      <c r="B10" s="11"/>
      <c r="C10" s="11"/>
      <c r="D10" s="11"/>
      <c r="E10" s="16">
        <f>DATE(2001,2,6)</f>
        <v>36928</v>
      </c>
      <c r="F10" s="13" t="s">
        <v>12</v>
      </c>
      <c r="G10" s="11">
        <v>7</v>
      </c>
      <c r="H10" s="14">
        <v>50</v>
      </c>
    </row>
    <row r="11" spans="1:8" s="14" customFormat="1">
      <c r="A11" s="11"/>
      <c r="B11" s="11"/>
      <c r="C11" s="11"/>
      <c r="D11" s="11"/>
      <c r="E11" s="16">
        <f>DATE(2001,2,7)</f>
        <v>36929</v>
      </c>
      <c r="F11" s="13" t="s">
        <v>12</v>
      </c>
      <c r="G11" s="11">
        <v>8</v>
      </c>
      <c r="H11" s="14">
        <v>50</v>
      </c>
    </row>
    <row r="12" spans="1:8" s="14" customFormat="1">
      <c r="A12" s="11"/>
      <c r="B12" s="11"/>
      <c r="C12" s="11"/>
      <c r="D12" s="11"/>
      <c r="E12" s="16">
        <f>DATE(2001,2,8)</f>
        <v>36930</v>
      </c>
      <c r="F12" s="13" t="s">
        <v>12</v>
      </c>
      <c r="G12" s="11">
        <v>10</v>
      </c>
      <c r="H12" s="14">
        <v>50</v>
      </c>
    </row>
    <row r="13" spans="1:8" s="14" customFormat="1">
      <c r="A13" s="11"/>
      <c r="B13" s="11"/>
      <c r="C13" s="11"/>
      <c r="D13" s="11"/>
      <c r="E13" s="16">
        <f>DATE(2001,2,9)</f>
        <v>36931</v>
      </c>
      <c r="F13" s="13" t="s">
        <v>12</v>
      </c>
      <c r="G13" s="11">
        <v>11</v>
      </c>
      <c r="H13" s="14">
        <v>50</v>
      </c>
    </row>
    <row r="14" spans="1:8" s="14" customFormat="1">
      <c r="A14" s="11"/>
      <c r="B14" s="11"/>
      <c r="C14" s="11"/>
      <c r="D14" s="11"/>
      <c r="E14" s="16">
        <f>DATE(2001,2,10)</f>
        <v>36932</v>
      </c>
      <c r="F14" s="13" t="s">
        <v>12</v>
      </c>
      <c r="G14" s="11">
        <v>7</v>
      </c>
      <c r="H14" s="14">
        <v>50</v>
      </c>
    </row>
    <row r="15" spans="1:8" s="14" customFormat="1">
      <c r="A15" s="11"/>
      <c r="B15" s="11"/>
      <c r="C15" s="11"/>
      <c r="D15" s="11"/>
      <c r="E15" s="16">
        <f>DATE(2001,2,11)</f>
        <v>36933</v>
      </c>
      <c r="F15" s="13" t="s">
        <v>12</v>
      </c>
      <c r="G15" s="11">
        <v>6</v>
      </c>
      <c r="H15" s="14">
        <v>50</v>
      </c>
    </row>
    <row r="16" spans="1:8" s="14" customFormat="1">
      <c r="A16" s="11"/>
      <c r="B16" s="11"/>
      <c r="C16" s="17"/>
      <c r="D16" s="17"/>
      <c r="E16" s="18">
        <f>DATE(2001,2,12)</f>
        <v>36934</v>
      </c>
      <c r="F16" s="13" t="s">
        <v>12</v>
      </c>
      <c r="G16" s="11">
        <v>8</v>
      </c>
      <c r="H16" s="14">
        <v>50</v>
      </c>
    </row>
    <row r="17" spans="1:8" s="14" customFormat="1">
      <c r="A17" s="11"/>
      <c r="B17" s="11"/>
      <c r="C17" s="11"/>
      <c r="D17" s="11"/>
      <c r="E17" s="18">
        <f>DATE(2001,2,13)</f>
        <v>36935</v>
      </c>
      <c r="F17" s="13" t="s">
        <v>12</v>
      </c>
      <c r="G17" s="11">
        <v>11</v>
      </c>
      <c r="H17" s="14">
        <v>50</v>
      </c>
    </row>
    <row r="18" spans="1:8" s="14" customFormat="1">
      <c r="A18" s="11"/>
      <c r="B18" s="11"/>
      <c r="C18" s="11"/>
      <c r="D18" s="11"/>
      <c r="E18" s="18">
        <f>DATE(2001,2,14)</f>
        <v>36936</v>
      </c>
      <c r="F18" s="13" t="s">
        <v>12</v>
      </c>
      <c r="G18" s="11">
        <v>6</v>
      </c>
      <c r="H18" s="14">
        <v>50</v>
      </c>
    </row>
    <row r="19" spans="1:8" s="14" customFormat="1">
      <c r="A19" s="11"/>
      <c r="B19" s="11"/>
      <c r="C19" s="11"/>
      <c r="D19" s="11"/>
      <c r="E19" s="18">
        <f>DATE(2001,2,15)</f>
        <v>36937</v>
      </c>
      <c r="F19" s="13" t="s">
        <v>12</v>
      </c>
      <c r="G19" s="11">
        <v>4</v>
      </c>
      <c r="H19" s="14">
        <v>50</v>
      </c>
    </row>
    <row r="20" spans="1:8" s="14" customFormat="1">
      <c r="A20" s="11"/>
      <c r="B20" s="11"/>
      <c r="C20" s="11"/>
      <c r="D20" s="11"/>
      <c r="E20" s="18">
        <f>DATE(2001,2,16)</f>
        <v>36938</v>
      </c>
      <c r="F20" s="13" t="s">
        <v>12</v>
      </c>
      <c r="G20" s="11">
        <v>6</v>
      </c>
      <c r="H20" s="14">
        <v>50</v>
      </c>
    </row>
    <row r="21" spans="1:8" s="14" customFormat="1">
      <c r="A21" s="11"/>
      <c r="B21" s="11"/>
      <c r="C21" s="11"/>
      <c r="D21" s="11"/>
      <c r="E21" s="18">
        <f>DATE(2001,2,17)</f>
        <v>36939</v>
      </c>
      <c r="F21" s="13" t="s">
        <v>12</v>
      </c>
      <c r="G21" s="11">
        <v>9</v>
      </c>
      <c r="H21" s="14">
        <v>50</v>
      </c>
    </row>
    <row r="22" spans="1:8" s="14" customFormat="1">
      <c r="A22" s="11"/>
      <c r="B22" s="11"/>
      <c r="C22" s="11"/>
      <c r="D22" s="11"/>
      <c r="E22" s="18">
        <f>DATE(2001,2,18)</f>
        <v>36940</v>
      </c>
      <c r="F22" s="13" t="s">
        <v>12</v>
      </c>
      <c r="G22" s="11">
        <v>3</v>
      </c>
      <c r="H22" s="14">
        <v>50</v>
      </c>
    </row>
    <row r="23" spans="1:8" s="14" customFormat="1">
      <c r="A23" s="11"/>
      <c r="B23" s="11"/>
      <c r="C23" s="11"/>
      <c r="D23" s="11"/>
      <c r="E23" s="18">
        <f>DATE(2001,2,19)</f>
        <v>36941</v>
      </c>
      <c r="F23" s="13" t="s">
        <v>12</v>
      </c>
      <c r="G23" s="11">
        <v>3</v>
      </c>
      <c r="H23" s="14">
        <v>50</v>
      </c>
    </row>
    <row r="24" spans="1:8" s="14" customFormat="1">
      <c r="A24" s="11"/>
      <c r="B24" s="11"/>
      <c r="C24" s="11"/>
      <c r="D24" s="11"/>
      <c r="E24" s="18">
        <f>DATE(2001,2,20)</f>
        <v>36942</v>
      </c>
      <c r="F24" s="13" t="s">
        <v>12</v>
      </c>
      <c r="G24" s="11">
        <v>3</v>
      </c>
      <c r="H24" s="14">
        <v>50</v>
      </c>
    </row>
    <row r="25" spans="1:8" s="14" customFormat="1">
      <c r="A25" s="11"/>
      <c r="B25" s="11"/>
      <c r="C25" s="11"/>
      <c r="D25" s="11"/>
      <c r="E25" s="18">
        <f>DATE(2001,2,21)</f>
        <v>36943</v>
      </c>
      <c r="F25" s="13" t="s">
        <v>12</v>
      </c>
      <c r="G25" s="11">
        <v>3</v>
      </c>
      <c r="H25" s="14">
        <v>50</v>
      </c>
    </row>
    <row r="26" spans="1:8" s="14" customFormat="1">
      <c r="A26" s="11"/>
      <c r="B26" s="11"/>
      <c r="C26" s="11"/>
      <c r="D26" s="11"/>
      <c r="E26" s="18">
        <f>DATE(2001,2,22)</f>
        <v>36944</v>
      </c>
      <c r="F26" s="13" t="s">
        <v>12</v>
      </c>
      <c r="G26" s="11">
        <v>3</v>
      </c>
      <c r="H26" s="14">
        <v>50</v>
      </c>
    </row>
    <row r="27" spans="1:8" s="14" customFormat="1">
      <c r="A27" s="11"/>
      <c r="B27" s="11"/>
      <c r="C27" s="11"/>
      <c r="D27" s="11"/>
      <c r="E27" s="18">
        <f>DATE(2001,2,23)</f>
        <v>36945</v>
      </c>
      <c r="F27" s="13" t="s">
        <v>12</v>
      </c>
      <c r="G27" s="11">
        <v>3</v>
      </c>
      <c r="H27" s="14">
        <v>50</v>
      </c>
    </row>
    <row r="28" spans="1:8" s="14" customFormat="1">
      <c r="A28" s="11"/>
      <c r="B28" s="11"/>
      <c r="C28" s="11"/>
      <c r="D28" s="11"/>
      <c r="E28" s="18">
        <f>DATE(2001,2,24)</f>
        <v>36946</v>
      </c>
      <c r="F28" s="13" t="s">
        <v>12</v>
      </c>
      <c r="G28" s="11">
        <v>3</v>
      </c>
      <c r="H28" s="14">
        <v>50</v>
      </c>
    </row>
    <row r="29" spans="1:8" s="14" customFormat="1">
      <c r="A29" s="11"/>
      <c r="B29" s="11"/>
      <c r="C29" s="11"/>
      <c r="D29" s="11"/>
      <c r="E29" s="18">
        <f>DATE(2001,2,25)</f>
        <v>36947</v>
      </c>
      <c r="F29" s="13" t="s">
        <v>12</v>
      </c>
      <c r="G29" s="11">
        <v>3</v>
      </c>
      <c r="H29" s="14">
        <v>50</v>
      </c>
    </row>
    <row r="30" spans="1:8" s="14" customFormat="1">
      <c r="A30" s="11"/>
      <c r="B30" s="11"/>
      <c r="C30" s="11"/>
      <c r="D30" s="11"/>
      <c r="E30" s="18">
        <f>DATE(2001,2,26)</f>
        <v>36948</v>
      </c>
      <c r="F30" s="13" t="s">
        <v>12</v>
      </c>
      <c r="G30" s="11">
        <v>4</v>
      </c>
      <c r="H30" s="14">
        <v>50</v>
      </c>
    </row>
    <row r="31" spans="1:8" s="14" customFormat="1">
      <c r="A31" s="11"/>
      <c r="B31" s="11"/>
      <c r="C31" s="11"/>
      <c r="D31" s="11"/>
      <c r="E31" s="18">
        <f>DATE(2001,2,27)</f>
        <v>36949</v>
      </c>
      <c r="F31" s="13" t="s">
        <v>12</v>
      </c>
      <c r="G31" s="11">
        <v>3</v>
      </c>
      <c r="H31" s="14">
        <v>50</v>
      </c>
    </row>
    <row r="32" spans="1:8" s="14" customFormat="1">
      <c r="A32" s="11"/>
      <c r="B32" s="11"/>
      <c r="C32" s="11"/>
      <c r="D32" s="11"/>
      <c r="E32" s="18">
        <f>DATE(2001,2,28)</f>
        <v>36950</v>
      </c>
      <c r="F32" s="13" t="s">
        <v>12</v>
      </c>
      <c r="G32" s="11">
        <v>3</v>
      </c>
      <c r="H32" s="14">
        <v>50</v>
      </c>
    </row>
    <row r="33" spans="5:7">
      <c r="E33" s="10"/>
      <c r="G33" s="7">
        <f>SUM(G3:G32)</f>
        <v>174</v>
      </c>
    </row>
  </sheetData>
  <sheetProtection algorithmName="SHA-512" hashValue="PBM1ci/VHnIFXbaEPwzFAHbXCeOefJZ2ixyj0ZxkiayMfIa1lE992Pef6WQOsB6bbp9kNtjIhwq1xAz1vqEFQA==" saltValue="cWquTVQhFEnP+4gU58+SQA==" spinCount="100000" sheet="1" objects="1" scenarios="1"/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2024-10-04T13:54:00Z</dcterms:created>
  <dcterms:modified xsi:type="dcterms:W3CDTF">2024-10-04T13:54:43Z</dcterms:modified>
  <cp:category/>
  <cp:contentStatus/>
</cp:coreProperties>
</file>