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4E3EAC56-9BC2-427C-980D-64DE1F248666}"/>
  <bookViews>
    <workbookView xWindow="240" yWindow="105" windowWidth="14805" windowHeight="8010" xr2:uid="{00000000-000D-0000-FFFF-FFFF00000000}"/>
  </bookViews>
  <sheets>
    <sheet name="32. JOHN S. MCCAI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2" l="1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<sst xmlns="http://schemas.openxmlformats.org/spreadsheetml/2006/main" count="98" uniqueCount="25">
  <si>
    <t>SHIPS - 32. JOHN S. MCCAIN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</si>
  <si>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</si>
  <si>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</si>
  <si>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</si>
  <si>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</si>
  <si>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</si>
  <si>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</si>
  <si>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</si>
  <si>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</si>
  <si>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REPORT FOR CY 2002</t>
    <phoneticPr fontId="2"/>
  </si>
  <si>
    <t>OPNAVINST 5750.12H</t>
    <phoneticPr fontId="2"/>
  </si>
  <si>
    <t>USS JOHN S. MACCAIN (DDG 56)</t>
  </si>
  <si>
    <t>Letter</t>
    <phoneticPr fontId="2"/>
  </si>
  <si>
    <t>SHIP’S DECK LOG SHEET</t>
  </si>
  <si>
    <t>OPNAV 3100/99</t>
  </si>
  <si>
    <t>SHIP'S DECK LOG - TITLE PAGE</t>
    <phoneticPr fontId="2"/>
  </si>
  <si>
    <t>OPNAV 3100/98</t>
  </si>
  <si>
    <t>June, 2006</t>
    <phoneticPr fontId="2"/>
  </si>
  <si>
    <t>SHIP'S DECK LOG SHEET</t>
    <phoneticPr fontId="2"/>
  </si>
  <si>
    <t>LIST OF OFFICERS</t>
    <phoneticPr fontId="2"/>
  </si>
  <si>
    <t>NO DATE</t>
    <phoneticPr fontId="2"/>
  </si>
  <si>
    <t>LIST OF CHIEF PETTY OFFICERS</t>
    <phoneticPr fontId="2"/>
  </si>
  <si>
    <t>RECORDS OF SHIP LOCATING (2004)</t>
  </si>
  <si>
    <t>B5</t>
    <phoneticPr fontId="2"/>
  </si>
  <si>
    <t>RECORDS OF SHIP LOCATING (2006)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</si>
</sst>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Border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D8D1-61C4-4F48-9F69-CACEF54ED31B}">
  <dimension ref="A1:H60"/>
  <sheetViews>
    <sheetView tabSelected="1" workbookViewId="0"/>
  </sheetViews>
  <sheetFormatPr defaultColWidth="13" defaultRowHeight="12"/>
  <cols>
    <col min="1" max="1" width="3.5" style="8" customWidth="1"/>
    <col min="2" max="2" width="46.25" style="8" customWidth="1"/>
    <col min="3" max="3" width="18.375" style="8" customWidth="1"/>
    <col min="4" max="4" width="25.875" style="8" customWidth="1"/>
    <col min="5" max="5" width="16.25" style="9" customWidth="1"/>
    <col min="6" max="6" width="8.875" style="10" customWidth="1"/>
    <col min="7" max="7" width="5.125" style="8" customWidth="1"/>
    <col min="8" max="8" width="4.62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DATE(2003,8,7)</f>
        <v>37840</v>
      </c>
      <c r="F3" s="10" t="s">
        <v>12</v>
      </c>
      <c r="G3" s="8">
        <v>6</v>
      </c>
      <c r="H3" s="11">
        <v>35</v>
      </c>
    </row>
    <row r="4" spans="1:8" s="15" customFormat="1">
      <c r="A4" s="12">
        <v>2</v>
      </c>
      <c r="B4" s="12" t="s">
        <v>13</v>
      </c>
      <c r="C4" s="12" t="s">
        <v>14</v>
      </c>
      <c r="D4" s="12"/>
      <c r="E4" s="13">
        <f>DATE(2004,10,22)</f>
        <v>38282</v>
      </c>
      <c r="F4" s="14" t="s">
        <v>12</v>
      </c>
      <c r="G4" s="12">
        <v>2</v>
      </c>
      <c r="H4" s="15">
        <v>35</v>
      </c>
    </row>
    <row r="5" spans="1:8">
      <c r="A5" s="8">
        <v>3</v>
      </c>
      <c r="B5" s="8" t="s">
        <v>13</v>
      </c>
      <c r="C5" s="8" t="s">
        <v>14</v>
      </c>
      <c r="E5" s="9">
        <f>DATE(2004,11,12)</f>
        <v>38303</v>
      </c>
      <c r="F5" s="10" t="s">
        <v>12</v>
      </c>
      <c r="G5" s="8">
        <v>1</v>
      </c>
      <c r="H5" s="11">
        <v>35</v>
      </c>
    </row>
    <row r="6" spans="1:8" s="15" customFormat="1">
      <c r="A6" s="12">
        <v>4</v>
      </c>
      <c r="B6" s="12" t="s">
        <v>13</v>
      </c>
      <c r="C6" s="12" t="s">
        <v>14</v>
      </c>
      <c r="D6" s="12"/>
      <c r="E6" s="13">
        <f>DATE(2004,12,1)</f>
        <v>38322</v>
      </c>
      <c r="F6" s="14" t="s">
        <v>12</v>
      </c>
      <c r="G6" s="12">
        <v>1</v>
      </c>
      <c r="H6" s="15">
        <v>35</v>
      </c>
    </row>
    <row r="7" spans="1:8">
      <c r="A7" s="8">
        <v>5</v>
      </c>
      <c r="B7" s="8" t="s">
        <v>13</v>
      </c>
      <c r="C7" s="8" t="s">
        <v>14</v>
      </c>
      <c r="E7" s="9">
        <f>DATE(2005,1,13)</f>
        <v>38365</v>
      </c>
      <c r="F7" s="10" t="s">
        <v>12</v>
      </c>
      <c r="G7" s="8">
        <v>1</v>
      </c>
      <c r="H7" s="11">
        <v>35</v>
      </c>
    </row>
    <row r="8" spans="1:8">
      <c r="E8" s="9">
        <f>DATE(2005,1,14)</f>
        <v>38366</v>
      </c>
      <c r="F8" s="10" t="s">
        <v>12</v>
      </c>
      <c r="G8" s="8">
        <v>1</v>
      </c>
      <c r="H8" s="11">
        <v>35</v>
      </c>
    </row>
    <row r="9" spans="1:8">
      <c r="E9" s="9">
        <f>DATE(2005,1,15)</f>
        <v>38367</v>
      </c>
      <c r="F9" s="10" t="s">
        <v>12</v>
      </c>
      <c r="G9" s="8">
        <v>1</v>
      </c>
      <c r="H9" s="11">
        <v>35</v>
      </c>
    </row>
    <row r="10" spans="1:8">
      <c r="E10" s="9">
        <f>DATE(2005,1,17)</f>
        <v>38369</v>
      </c>
      <c r="F10" s="10" t="s">
        <v>12</v>
      </c>
      <c r="G10" s="8">
        <v>1</v>
      </c>
      <c r="H10" s="11">
        <v>35</v>
      </c>
    </row>
    <row r="11" spans="1:8">
      <c r="E11" s="9">
        <f>DATE(2005,1,19)</f>
        <v>38371</v>
      </c>
      <c r="F11" s="10" t="s">
        <v>12</v>
      </c>
      <c r="G11" s="8">
        <v>1</v>
      </c>
      <c r="H11" s="11">
        <v>35</v>
      </c>
    </row>
    <row r="12" spans="1:8">
      <c r="E12" s="9">
        <f>DATE(2005,1,21)</f>
        <v>38373</v>
      </c>
      <c r="F12" s="10" t="s">
        <v>12</v>
      </c>
      <c r="G12" s="8">
        <v>1</v>
      </c>
      <c r="H12" s="11">
        <v>35</v>
      </c>
    </row>
    <row r="13" spans="1:8">
      <c r="E13" s="9">
        <f>DATE(2005,1,22)</f>
        <v>38374</v>
      </c>
      <c r="F13" s="10" t="s">
        <v>12</v>
      </c>
      <c r="G13" s="8">
        <v>1</v>
      </c>
      <c r="H13" s="11">
        <v>35</v>
      </c>
    </row>
    <row r="14" spans="1:8">
      <c r="E14" s="9">
        <f>DATE(2005,1,26)</f>
        <v>38378</v>
      </c>
      <c r="F14" s="10" t="s">
        <v>12</v>
      </c>
      <c r="G14" s="8">
        <v>4</v>
      </c>
      <c r="H14" s="11">
        <v>35</v>
      </c>
    </row>
    <row r="15" spans="1:8">
      <c r="E15" s="9">
        <f>DATE(2005,1,27)</f>
        <v>38379</v>
      </c>
      <c r="F15" s="10" t="s">
        <v>12</v>
      </c>
      <c r="G15" s="8">
        <v>4</v>
      </c>
      <c r="H15" s="11">
        <v>35</v>
      </c>
    </row>
    <row r="16" spans="1:8">
      <c r="E16" s="9">
        <f>DATE(2005,1,28)</f>
        <v>38380</v>
      </c>
      <c r="F16" s="10" t="s">
        <v>12</v>
      </c>
      <c r="G16" s="8">
        <v>2</v>
      </c>
      <c r="H16" s="11">
        <v>35</v>
      </c>
    </row>
    <row r="17" spans="1:8" s="15" customFormat="1">
      <c r="A17" s="12">
        <v>6</v>
      </c>
      <c r="B17" s="12" t="s">
        <v>13</v>
      </c>
      <c r="C17" s="12" t="s">
        <v>14</v>
      </c>
      <c r="D17" s="12"/>
      <c r="E17" s="13">
        <f>DATE(2005,2,13)</f>
        <v>38396</v>
      </c>
      <c r="F17" s="14" t="s">
        <v>12</v>
      </c>
      <c r="G17" s="12">
        <v>1</v>
      </c>
      <c r="H17" s="15">
        <v>35</v>
      </c>
    </row>
    <row r="18" spans="1:8" s="15" customFormat="1">
      <c r="A18" s="12"/>
      <c r="B18" s="12"/>
      <c r="C18" s="12"/>
      <c r="D18" s="12"/>
      <c r="E18" s="13">
        <f>DATE(2005,2,18)</f>
        <v>38401</v>
      </c>
      <c r="F18" s="14" t="s">
        <v>12</v>
      </c>
      <c r="G18" s="12">
        <v>1</v>
      </c>
      <c r="H18" s="15">
        <v>35</v>
      </c>
    </row>
    <row r="19" spans="1:8" s="15" customFormat="1">
      <c r="A19" s="12"/>
      <c r="B19" s="12"/>
      <c r="C19" s="12"/>
      <c r="D19" s="12"/>
      <c r="E19" s="13">
        <f>DATE(2005,2,19)</f>
        <v>38402</v>
      </c>
      <c r="F19" s="14" t="s">
        <v>12</v>
      </c>
      <c r="G19" s="12">
        <v>1</v>
      </c>
      <c r="H19" s="15">
        <v>35</v>
      </c>
    </row>
    <row r="20" spans="1:8">
      <c r="A20" s="8">
        <v>7</v>
      </c>
      <c r="B20" s="8" t="s">
        <v>13</v>
      </c>
      <c r="C20" s="8" t="s">
        <v>14</v>
      </c>
      <c r="E20" s="9">
        <f>DATE(2005,3,24)</f>
        <v>38435</v>
      </c>
      <c r="F20" s="10" t="s">
        <v>12</v>
      </c>
      <c r="G20" s="8">
        <v>1</v>
      </c>
      <c r="H20" s="11">
        <v>35</v>
      </c>
    </row>
    <row r="21" spans="1:8" s="15" customFormat="1">
      <c r="A21" s="12">
        <v>8</v>
      </c>
      <c r="B21" s="12" t="s">
        <v>13</v>
      </c>
      <c r="C21" s="12" t="s">
        <v>14</v>
      </c>
      <c r="D21" s="12"/>
      <c r="E21" s="13">
        <f>DATE(2005,4,7)</f>
        <v>38449</v>
      </c>
      <c r="F21" s="14" t="s">
        <v>12</v>
      </c>
      <c r="G21" s="12">
        <v>1</v>
      </c>
      <c r="H21" s="15">
        <v>35</v>
      </c>
    </row>
    <row r="22" spans="1:8" s="15" customFormat="1">
      <c r="A22" s="12"/>
      <c r="B22" s="12"/>
      <c r="C22" s="12"/>
      <c r="D22" s="12"/>
      <c r="E22" s="13">
        <f>DATE(2005,4,8)</f>
        <v>38450</v>
      </c>
      <c r="F22" s="14" t="s">
        <v>12</v>
      </c>
      <c r="G22" s="12">
        <v>1</v>
      </c>
      <c r="H22" s="15">
        <v>35</v>
      </c>
    </row>
    <row r="23" spans="1:8" s="15" customFormat="1">
      <c r="A23" s="12"/>
      <c r="B23" s="12"/>
      <c r="C23" s="12"/>
      <c r="D23" s="12"/>
      <c r="E23" s="13">
        <f>DATE(2005,4,24)</f>
        <v>38466</v>
      </c>
      <c r="F23" s="14" t="s">
        <v>12</v>
      </c>
      <c r="G23" s="12">
        <v>1</v>
      </c>
      <c r="H23" s="15">
        <v>35</v>
      </c>
    </row>
    <row r="24" spans="1:8">
      <c r="A24" s="8">
        <v>9</v>
      </c>
      <c r="B24" s="8" t="s">
        <v>13</v>
      </c>
      <c r="C24" s="8" t="s">
        <v>14</v>
      </c>
      <c r="E24" s="9">
        <f>DATE(2005,5,5)</f>
        <v>38477</v>
      </c>
      <c r="F24" s="10" t="s">
        <v>12</v>
      </c>
      <c r="G24" s="8">
        <v>1</v>
      </c>
      <c r="H24" s="11">
        <v>35</v>
      </c>
    </row>
    <row r="25" spans="1:8">
      <c r="E25" s="9">
        <f>DATE(2005,5,8)</f>
        <v>38480</v>
      </c>
      <c r="F25" s="10" t="s">
        <v>12</v>
      </c>
      <c r="G25" s="8">
        <v>1</v>
      </c>
      <c r="H25" s="11">
        <v>35</v>
      </c>
    </row>
    <row r="26" spans="1:8">
      <c r="E26" s="9">
        <f>DATE(2005,5,10)</f>
        <v>38482</v>
      </c>
      <c r="F26" s="10" t="s">
        <v>12</v>
      </c>
      <c r="G26" s="8">
        <v>2</v>
      </c>
      <c r="H26" s="11">
        <v>35</v>
      </c>
    </row>
    <row r="27" spans="1:8">
      <c r="E27" s="9">
        <f>DATE(2005,5,18)</f>
        <v>38490</v>
      </c>
      <c r="F27" s="10" t="s">
        <v>12</v>
      </c>
      <c r="G27" s="8">
        <v>1</v>
      </c>
      <c r="H27" s="11">
        <v>35</v>
      </c>
    </row>
    <row r="28" spans="1:8">
      <c r="E28" s="9">
        <f>DATE(2005,5,19)</f>
        <v>38491</v>
      </c>
      <c r="F28" s="10" t="s">
        <v>12</v>
      </c>
      <c r="G28" s="8">
        <v>1</v>
      </c>
      <c r="H28" s="11">
        <v>35</v>
      </c>
    </row>
    <row r="29" spans="1:8">
      <c r="E29" s="9">
        <f>DATE(2005,5,25)</f>
        <v>38497</v>
      </c>
      <c r="F29" s="10" t="s">
        <v>12</v>
      </c>
      <c r="G29" s="8">
        <v>1</v>
      </c>
      <c r="H29" s="11">
        <v>35</v>
      </c>
    </row>
    <row r="30" spans="1:8">
      <c r="E30" s="9">
        <f>DATE(2005,5,26)</f>
        <v>38498</v>
      </c>
      <c r="F30" s="10" t="s">
        <v>12</v>
      </c>
      <c r="G30" s="8">
        <v>1</v>
      </c>
      <c r="H30" s="11">
        <v>35</v>
      </c>
    </row>
    <row r="31" spans="1:8" s="15" customFormat="1">
      <c r="A31" s="12">
        <v>10</v>
      </c>
      <c r="B31" s="12" t="s">
        <v>15</v>
      </c>
      <c r="C31" s="12" t="s">
        <v>16</v>
      </c>
      <c r="D31" s="12"/>
      <c r="E31" s="13" t="s">
        <v>17</v>
      </c>
      <c r="F31" s="14" t="s">
        <v>12</v>
      </c>
      <c r="G31" s="12">
        <v>1</v>
      </c>
      <c r="H31" s="15">
        <v>35</v>
      </c>
    </row>
    <row r="32" spans="1:8" s="15" customFormat="1">
      <c r="A32" s="12"/>
      <c r="B32" s="12" t="s">
        <v>18</v>
      </c>
      <c r="C32" s="12" t="s">
        <v>14</v>
      </c>
      <c r="D32" s="12"/>
      <c r="E32" s="13">
        <f t="shared" ref="E32" si="0">DATE(2006,6,1)</f>
        <v>38869</v>
      </c>
      <c r="F32" s="14" t="s">
        <v>12</v>
      </c>
      <c r="G32" s="12">
        <v>1</v>
      </c>
      <c r="H32" s="15">
        <v>35</v>
      </c>
    </row>
    <row r="33" spans="1:8" s="15" customFormat="1">
      <c r="A33" s="12"/>
      <c r="B33" s="12"/>
      <c r="C33" s="12"/>
      <c r="D33" s="12"/>
      <c r="E33" s="13">
        <f>DATE(2006,6,9)</f>
        <v>38877</v>
      </c>
      <c r="F33" s="14" t="s">
        <v>12</v>
      </c>
      <c r="G33" s="12">
        <v>1</v>
      </c>
      <c r="H33" s="15">
        <v>35</v>
      </c>
    </row>
    <row r="34" spans="1:8" s="15" customFormat="1">
      <c r="A34" s="12"/>
      <c r="B34" s="12"/>
      <c r="C34" s="12"/>
      <c r="D34" s="12"/>
      <c r="E34" s="13">
        <f>DATE(2006,6,11)</f>
        <v>38879</v>
      </c>
      <c r="F34" s="14" t="s">
        <v>12</v>
      </c>
      <c r="G34" s="12">
        <v>1</v>
      </c>
      <c r="H34" s="15">
        <v>35</v>
      </c>
    </row>
    <row r="35" spans="1:8" s="15" customFormat="1">
      <c r="A35" s="12"/>
      <c r="B35" s="12"/>
      <c r="C35" s="12"/>
      <c r="D35" s="12"/>
      <c r="E35" s="13">
        <f>DATE(2006,6,15)</f>
        <v>38883</v>
      </c>
      <c r="F35" s="14" t="s">
        <v>12</v>
      </c>
      <c r="G35" s="12">
        <v>1</v>
      </c>
      <c r="H35" s="15">
        <v>35</v>
      </c>
    </row>
    <row r="36" spans="1:8" s="15" customFormat="1">
      <c r="A36" s="12"/>
      <c r="B36" s="12"/>
      <c r="C36" s="12"/>
      <c r="D36" s="12"/>
      <c r="E36" s="13">
        <f>DATE(2006,6,16)</f>
        <v>38884</v>
      </c>
      <c r="F36" s="14" t="s">
        <v>12</v>
      </c>
      <c r="G36" s="12">
        <v>1</v>
      </c>
      <c r="H36" s="15">
        <v>35</v>
      </c>
    </row>
    <row r="37" spans="1:8" s="15" customFormat="1">
      <c r="A37" s="12"/>
      <c r="B37" s="12"/>
      <c r="C37" s="12"/>
      <c r="D37" s="12"/>
      <c r="E37" s="13">
        <f>DATE(2006,6,18)</f>
        <v>38886</v>
      </c>
      <c r="F37" s="14" t="s">
        <v>12</v>
      </c>
      <c r="G37" s="12">
        <v>1</v>
      </c>
      <c r="H37" s="15">
        <v>35</v>
      </c>
    </row>
    <row r="38" spans="1:8" s="15" customFormat="1">
      <c r="A38" s="12"/>
      <c r="B38" s="12"/>
      <c r="C38" s="12"/>
      <c r="D38" s="12"/>
      <c r="E38" s="13">
        <f>DATE(2006,6,21)</f>
        <v>38889</v>
      </c>
      <c r="F38" s="14" t="s">
        <v>12</v>
      </c>
      <c r="G38" s="12">
        <v>1</v>
      </c>
      <c r="H38" s="15">
        <v>35</v>
      </c>
    </row>
    <row r="39" spans="1:8" s="15" customFormat="1">
      <c r="A39" s="12"/>
      <c r="B39" s="12"/>
      <c r="C39" s="12"/>
      <c r="D39" s="12"/>
      <c r="E39" s="13">
        <f>DATE(2006,6,23)</f>
        <v>38891</v>
      </c>
      <c r="F39" s="14" t="s">
        <v>12</v>
      </c>
      <c r="G39" s="12">
        <v>1</v>
      </c>
      <c r="H39" s="15">
        <v>35</v>
      </c>
    </row>
    <row r="40" spans="1:8" s="15" customFormat="1">
      <c r="A40" s="12"/>
      <c r="B40" s="12"/>
      <c r="C40" s="12"/>
      <c r="D40" s="12"/>
      <c r="E40" s="13">
        <f>DATE(2006,6,24)</f>
        <v>38892</v>
      </c>
      <c r="F40" s="14" t="s">
        <v>12</v>
      </c>
      <c r="G40" s="12">
        <v>5</v>
      </c>
      <c r="H40" s="15">
        <v>35</v>
      </c>
    </row>
    <row r="41" spans="1:8" s="15" customFormat="1">
      <c r="A41" s="12"/>
      <c r="B41" s="12"/>
      <c r="C41" s="12"/>
      <c r="D41" s="12"/>
      <c r="E41" s="13">
        <f>DATE(2006,6,25)</f>
        <v>38893</v>
      </c>
      <c r="F41" s="14" t="s">
        <v>12</v>
      </c>
      <c r="G41" s="12">
        <v>1</v>
      </c>
      <c r="H41" s="15">
        <v>35</v>
      </c>
    </row>
    <row r="42" spans="1:8" s="15" customFormat="1">
      <c r="A42" s="12"/>
      <c r="B42" s="12"/>
      <c r="C42" s="12"/>
      <c r="D42" s="12"/>
      <c r="E42" s="13">
        <f>DATE(2006,6,26)</f>
        <v>38894</v>
      </c>
      <c r="F42" s="14" t="s">
        <v>12</v>
      </c>
      <c r="G42" s="12">
        <v>3</v>
      </c>
      <c r="H42" s="15">
        <v>35</v>
      </c>
    </row>
    <row r="43" spans="1:8" s="15" customFormat="1">
      <c r="A43" s="12"/>
      <c r="B43" s="16"/>
      <c r="C43" s="12"/>
      <c r="D43" s="12"/>
      <c r="E43" s="13">
        <f>DATE(2006,6,27)</f>
        <v>38895</v>
      </c>
      <c r="F43" s="14" t="s">
        <v>12</v>
      </c>
      <c r="G43" s="12">
        <v>5</v>
      </c>
      <c r="H43" s="15">
        <v>35</v>
      </c>
    </row>
    <row r="44" spans="1:8">
      <c r="A44" s="11">
        <v>11</v>
      </c>
      <c r="B44" s="11" t="s">
        <v>13</v>
      </c>
      <c r="C44" s="11" t="s">
        <v>14</v>
      </c>
      <c r="D44" s="11"/>
      <c r="E44" s="17">
        <f>DATE(2006,7,1)</f>
        <v>38899</v>
      </c>
      <c r="F44" s="18" t="s">
        <v>12</v>
      </c>
      <c r="G44" s="11">
        <v>1</v>
      </c>
      <c r="H44" s="11">
        <v>35</v>
      </c>
    </row>
    <row r="45" spans="1:8">
      <c r="A45" s="11"/>
      <c r="B45" s="11"/>
      <c r="C45" s="11"/>
      <c r="D45" s="11"/>
      <c r="E45" s="17">
        <f>DATE(2006,7,3)</f>
        <v>38901</v>
      </c>
      <c r="F45" s="18" t="s">
        <v>12</v>
      </c>
      <c r="G45" s="11">
        <v>3</v>
      </c>
      <c r="H45" s="11">
        <v>35</v>
      </c>
    </row>
    <row r="46" spans="1:8">
      <c r="A46" s="11"/>
      <c r="B46" s="11"/>
      <c r="C46" s="11"/>
      <c r="D46" s="11"/>
      <c r="E46" s="17">
        <f>DATE(2006,7,4)</f>
        <v>38902</v>
      </c>
      <c r="F46" s="18" t="s">
        <v>12</v>
      </c>
      <c r="G46" s="11">
        <v>1</v>
      </c>
      <c r="H46" s="11">
        <v>35</v>
      </c>
    </row>
    <row r="47" spans="1:8">
      <c r="A47" s="11"/>
      <c r="B47" s="11"/>
      <c r="C47" s="11"/>
      <c r="D47" s="11"/>
      <c r="E47" s="17">
        <f>DATE(2006,7,5)</f>
        <v>38903</v>
      </c>
      <c r="F47" s="18" t="s">
        <v>12</v>
      </c>
      <c r="G47" s="11">
        <v>11</v>
      </c>
      <c r="H47" s="11">
        <v>35</v>
      </c>
    </row>
    <row r="48" spans="1:8">
      <c r="A48" s="11"/>
      <c r="B48" s="11"/>
      <c r="C48" s="11"/>
      <c r="D48" s="11"/>
      <c r="E48" s="17">
        <f>DATE(2006,7,6)</f>
        <v>38904</v>
      </c>
      <c r="F48" s="18" t="s">
        <v>12</v>
      </c>
      <c r="G48" s="11">
        <v>1</v>
      </c>
      <c r="H48" s="11">
        <v>35</v>
      </c>
    </row>
    <row r="49" spans="1:8">
      <c r="A49" s="11"/>
      <c r="B49" s="11"/>
      <c r="C49" s="11"/>
      <c r="D49" s="11"/>
      <c r="E49" s="17">
        <f>DATE(2006,7,7)</f>
        <v>38905</v>
      </c>
      <c r="F49" s="18" t="s">
        <v>12</v>
      </c>
      <c r="G49" s="11">
        <v>2</v>
      </c>
      <c r="H49" s="11">
        <v>35</v>
      </c>
    </row>
    <row r="50" spans="1:8">
      <c r="A50" s="11"/>
      <c r="B50" s="11"/>
      <c r="C50" s="11"/>
      <c r="D50" s="11"/>
      <c r="E50" s="17">
        <f>DATE(2006,7,11)</f>
        <v>38909</v>
      </c>
      <c r="F50" s="18" t="s">
        <v>12</v>
      </c>
      <c r="G50" s="11">
        <v>1</v>
      </c>
      <c r="H50" s="11">
        <v>35</v>
      </c>
    </row>
    <row r="51" spans="1:8">
      <c r="A51" s="11"/>
      <c r="B51" s="11"/>
      <c r="C51" s="11"/>
      <c r="D51" s="11"/>
      <c r="E51" s="17">
        <f>DATE(2006,7,14)</f>
        <v>38912</v>
      </c>
      <c r="F51" s="18" t="s">
        <v>12</v>
      </c>
      <c r="G51" s="11">
        <v>1</v>
      </c>
      <c r="H51" s="11">
        <v>35</v>
      </c>
    </row>
    <row r="52" spans="1:8">
      <c r="A52" s="11"/>
      <c r="B52" s="11"/>
      <c r="C52" s="11"/>
      <c r="D52" s="11"/>
      <c r="E52" s="17">
        <f>DATE(2006,7,15)</f>
        <v>38913</v>
      </c>
      <c r="F52" s="18" t="s">
        <v>12</v>
      </c>
      <c r="G52" s="11">
        <v>1</v>
      </c>
      <c r="H52" s="11">
        <v>35</v>
      </c>
    </row>
    <row r="53" spans="1:8">
      <c r="A53" s="11"/>
      <c r="B53" s="11"/>
      <c r="C53" s="11"/>
      <c r="D53" s="11"/>
      <c r="E53" s="17">
        <f>DATE(2006,7,16)</f>
        <v>38914</v>
      </c>
      <c r="F53" s="18" t="s">
        <v>12</v>
      </c>
      <c r="G53" s="11">
        <v>1</v>
      </c>
      <c r="H53" s="11">
        <v>35</v>
      </c>
    </row>
    <row r="54" spans="1:8">
      <c r="A54" s="11"/>
      <c r="B54" s="11"/>
      <c r="C54" s="11"/>
      <c r="D54" s="11"/>
      <c r="E54" s="17">
        <f>DATE(2006,7,18)</f>
        <v>38916</v>
      </c>
      <c r="F54" s="18" t="s">
        <v>12</v>
      </c>
      <c r="G54" s="11">
        <v>1</v>
      </c>
      <c r="H54" s="11">
        <v>35</v>
      </c>
    </row>
    <row r="55" spans="1:8">
      <c r="A55" s="11"/>
      <c r="B55" s="11"/>
      <c r="C55" s="11"/>
      <c r="D55" s="11"/>
      <c r="E55" s="17">
        <f>DATE(2006,7,31)</f>
        <v>38929</v>
      </c>
      <c r="F55" s="18" t="s">
        <v>12</v>
      </c>
      <c r="G55" s="11">
        <v>1</v>
      </c>
      <c r="H55" s="11">
        <v>35</v>
      </c>
    </row>
    <row r="56" spans="1:8" s="15" customFormat="1">
      <c r="A56" s="12">
        <v>12</v>
      </c>
      <c r="B56" s="12" t="s">
        <v>19</v>
      </c>
      <c r="C56" s="12"/>
      <c r="D56" s="12"/>
      <c r="E56" s="13" t="s">
        <v>20</v>
      </c>
      <c r="F56" s="14" t="s">
        <v>12</v>
      </c>
      <c r="G56" s="12">
        <v>1</v>
      </c>
      <c r="H56" s="15">
        <v>35</v>
      </c>
    </row>
    <row r="57" spans="1:8">
      <c r="A57" s="8">
        <v>13</v>
      </c>
      <c r="B57" s="8" t="s">
        <v>21</v>
      </c>
      <c r="E57" s="9" t="s">
        <v>20</v>
      </c>
      <c r="F57" s="10" t="s">
        <v>12</v>
      </c>
      <c r="G57" s="8">
        <v>1</v>
      </c>
      <c r="H57" s="11">
        <v>35</v>
      </c>
    </row>
    <row r="58" spans="1:8" s="15" customFormat="1">
      <c r="A58" s="12">
        <v>14</v>
      </c>
      <c r="B58" s="12" t="s">
        <v>22</v>
      </c>
      <c r="C58" s="12"/>
      <c r="D58" s="12"/>
      <c r="E58" s="13"/>
      <c r="F58" s="14" t="s">
        <v>23</v>
      </c>
      <c r="G58" s="12">
        <v>11</v>
      </c>
      <c r="H58" s="15">
        <v>35</v>
      </c>
    </row>
    <row r="59" spans="1:8">
      <c r="A59" s="8">
        <v>15</v>
      </c>
      <c r="B59" s="8" t="s">
        <v>24</v>
      </c>
      <c r="F59" s="10" t="s">
        <v>23</v>
      </c>
      <c r="G59" s="8">
        <v>4</v>
      </c>
      <c r="H59" s="11">
        <v>35</v>
      </c>
    </row>
    <row r="60" spans="1:8">
      <c r="G60" s="8">
        <f>SUM(G3:G59)</f>
        <v>107</v>
      </c>
    </row>
  </sheetData>
  <sheetProtection algorithmName="SHA-512" hashValue="2XnqLp8H61cSNWtl5EbRTbfJfC1qhMu30uNhc0M3uwIk1aowbyaT9o+UVBa8za+XCeEFSSBYsz9uEArfJToitQ==" saltValue="bG50l6iUvesYqtCZOYS3t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2024-10-07T00:13:23Z</dcterms:created>
  <dcterms:modified xsi:type="dcterms:W3CDTF">2024-10-07T00:14:06Z</dcterms:modified>
  <cp:category/>
  <cp:contentStatus/>
</cp:coreProperties>
</file>