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62AE5CB-516D-4400-9FE1-3874DA3CBF70}"/>
  <bookViews>
    <workbookView xWindow="240" yWindow="105" windowWidth="14805" windowHeight="8010" xr2:uid="{00000000-000D-0000-FFFF-FFFF00000000}"/>
  </bookViews>
  <sheets>
    <sheet name="35. KITTY HAW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E39" i="2"/>
  <c r="E38" i="2"/>
  <c r="E37" i="2"/>
  <c r="E36" i="2"/>
  <c r="E34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E5" i="2"/>
  <c r="E3" i="2"/>
</calcChain>
</file>

<file path=xl/sharedStrings.xml><?xml version="1.0" encoding="utf-8"?>
<sst xmlns="http://schemas.openxmlformats.org/spreadsheetml/2006/main" count="95" uniqueCount="43">
  <si>
    <t>SHIPS - 35. KITTY HAWK</t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</si>
  <si>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</si>
  <si>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</si>
  <si>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</si>
  <si>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</si>
  <si>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</si>
  <si>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</si>
  <si>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</si>
  <si>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</si>
  <si>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USS KITTY HAWK (CV-63) COMMAND HISTORY; FORWARDING OF 1979</t>
    <phoneticPr fontId="1"/>
  </si>
  <si>
    <t>OPNAVINST 5750.12 (series)</t>
    <phoneticPr fontId="1"/>
  </si>
  <si>
    <t>USS KITTY HAWK (CV-63)</t>
  </si>
  <si>
    <t>Letter</t>
    <phoneticPr fontId="1"/>
  </si>
  <si>
    <t>1979-1980 WESTERN PACIFIC-INDIAN OCEAN DEPLOYMENT REPORT</t>
    <phoneticPr fontId="1"/>
  </si>
  <si>
    <t>NO DATE</t>
    <phoneticPr fontId="1"/>
  </si>
  <si>
    <t>COMMAND HISTORY FOR CALENDAR YEAR 2000</t>
    <phoneticPr fontId="1"/>
  </si>
  <si>
    <t>OPNAVINST 5750.12G</t>
  </si>
  <si>
    <t>USS KITTY HAWK (CV 63) COMMAND HISTORY FOR CALENDAR YEAR 2001</t>
    <phoneticPr fontId="1"/>
  </si>
  <si>
    <t>USS KITTY HAWK (CV 63) COMMAND HISTORY FOR CALENDAR YEAR 2003</t>
  </si>
  <si>
    <t>USS KITTY HAWK (CV 63) COMMAND HISTORY FOR CALENDAR YEAR 2004</t>
    <phoneticPr fontId="1"/>
  </si>
  <si>
    <t>OPNAVINST 5750.12G</t>
    <phoneticPr fontId="1"/>
  </si>
  <si>
    <t>USS KITTY HAWK (CV-63)</t>
    <phoneticPr fontId="1"/>
  </si>
  <si>
    <t>1992 COMNAVAIRPAC CV/CVN USS KITTY HAWK (CV 63) BATTLE EFFICIENCY AWARD</t>
    <phoneticPr fontId="1"/>
  </si>
  <si>
    <t>NUCLEAR WEAPON TECHNICAL INSPECTIONS</t>
    <phoneticPr fontId="1"/>
  </si>
  <si>
    <t>OFFICE OF THE CHIEF OF NAVAL OPERATIONS</t>
    <phoneticPr fontId="1"/>
  </si>
  <si>
    <t>DEFENSE NUCLEAR SURETY INSPECTION REPORT</t>
    <phoneticPr fontId="1"/>
  </si>
  <si>
    <t>DEFENSE NUCLEAR AGENCY</t>
    <phoneticPr fontId="1"/>
  </si>
  <si>
    <t>RECORDS OF SHIP LOCATING</t>
  </si>
  <si>
    <t>B5</t>
    <phoneticPr fontId="1"/>
  </si>
  <si>
    <t>SHIP'S DECK LOG - TITLE PAGE</t>
  </si>
  <si>
    <t>OPNAV 3100/98</t>
    <phoneticPr fontId="1"/>
  </si>
  <si>
    <t>U.S.S. KITTY HAWK (CV-63)</t>
  </si>
  <si>
    <t>October, 2001</t>
    <phoneticPr fontId="1"/>
  </si>
  <si>
    <t>SHIP'S DECK LOG SHEET</t>
  </si>
  <si>
    <t>OPNAV 3100/99</t>
  </si>
  <si>
    <t>OPNAV 3100/98</t>
  </si>
  <si>
    <t>Feburary, 2003</t>
    <phoneticPr fontId="1"/>
  </si>
  <si>
    <t>Letter</t>
  </si>
  <si>
    <t>SHIP'S DECK LOG - TITLE PAGE</t>
    <phoneticPr fontId="1"/>
  </si>
  <si>
    <t>U.S.S. KITTY HAWK (CV-63)</t>
    <phoneticPr fontId="1"/>
  </si>
  <si>
    <t>March, 2003</t>
    <phoneticPr fontId="1"/>
  </si>
  <si>
    <t>SHIP'S DECK LOG SHEET</t>
    <phoneticPr fontId="1"/>
  </si>
  <si>
    <t>OPNAV 3100/99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</si>
</sst>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Font="0" applyAlignment="0">
      <alignment vertical="center" wrapText="1"/>
    </xf>
  </cellStyleXfs>
  <cellXfs count="16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2" borderId="0" xfId="1" applyFont="1" applyAlignment="1">
      <alignment vertical="center" wrapText="1"/>
    </xf>
    <xf numFmtId="176" fontId="3" fillId="2" borderId="0" xfId="1" applyNumberFormat="1" applyFont="1" applyAlignment="1">
      <alignment horizontal="right" vertical="center" wrapText="1"/>
    </xf>
    <xf numFmtId="0" fontId="3" fillId="2" borderId="0" xfId="1" applyFont="1" applyAlignment="1">
      <alignment horizontal="right" vertical="center" wrapText="1"/>
    </xf>
    <xf numFmtId="0" fontId="3" fillId="2" borderId="0" xfId="1" applyFont="1" applyAlignment="1">
      <alignment vertical="center"/>
    </xf>
  </cellXfs>
  <cellStyles count="2">
    <cellStyle name="スタイル 1" xfId="1" xr:uid="{B230D6DC-3F91-43C7-94DA-9606391E62A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CA63-16E6-4BD8-88EF-4439278F31FD}">
  <dimension ref="A1:H40"/>
  <sheetViews>
    <sheetView tabSelected="1" workbookViewId="0"/>
  </sheetViews>
  <sheetFormatPr defaultColWidth="13" defaultRowHeight="12"/>
  <cols>
    <col min="1" max="1" width="3.5" style="8" customWidth="1"/>
    <col min="2" max="2" width="62.625" style="8" customWidth="1"/>
    <col min="3" max="3" width="21.375" style="8" customWidth="1"/>
    <col min="4" max="4" width="37.125" style="8" customWidth="1"/>
    <col min="5" max="5" width="16.25" style="9" customWidth="1"/>
    <col min="6" max="6" width="9.375" style="10" customWidth="1"/>
    <col min="7" max="7" width="5.125" style="8" customWidth="1"/>
    <col min="8" max="8" width="4.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DATE(1980,7,16)</f>
        <v>29418</v>
      </c>
      <c r="F3" s="10" t="s">
        <v>12</v>
      </c>
      <c r="G3" s="8">
        <v>17</v>
      </c>
      <c r="H3" s="11">
        <v>53</v>
      </c>
    </row>
    <row r="4" spans="1:8" s="15" customFormat="1">
      <c r="A4" s="12">
        <v>2</v>
      </c>
      <c r="B4" s="12" t="s">
        <v>13</v>
      </c>
      <c r="C4" s="12"/>
      <c r="D4" s="12" t="s">
        <v>11</v>
      </c>
      <c r="E4" s="13" t="s">
        <v>14</v>
      </c>
      <c r="F4" s="14" t="s">
        <v>12</v>
      </c>
      <c r="G4" s="12">
        <v>35</v>
      </c>
      <c r="H4" s="15">
        <v>53</v>
      </c>
    </row>
    <row r="5" spans="1:8">
      <c r="A5" s="8">
        <v>3</v>
      </c>
      <c r="B5" s="8" t="s">
        <v>15</v>
      </c>
      <c r="C5" s="8" t="s">
        <v>16</v>
      </c>
      <c r="D5" s="8" t="s">
        <v>11</v>
      </c>
      <c r="E5" s="9">
        <f>DATE(2001,2,16)</f>
        <v>36938</v>
      </c>
      <c r="F5" s="10" t="s">
        <v>12</v>
      </c>
      <c r="G5" s="8">
        <v>26</v>
      </c>
      <c r="H5" s="11">
        <v>53</v>
      </c>
    </row>
    <row r="6" spans="1:8" s="15" customFormat="1">
      <c r="A6" s="12">
        <v>4</v>
      </c>
      <c r="B6" s="12" t="s">
        <v>17</v>
      </c>
      <c r="C6" s="12" t="s">
        <v>16</v>
      </c>
      <c r="D6" s="12" t="s">
        <v>11</v>
      </c>
      <c r="E6" s="13">
        <f>DATE(2002,5,8)</f>
        <v>37384</v>
      </c>
      <c r="F6" s="14" t="s">
        <v>12</v>
      </c>
      <c r="G6" s="12">
        <v>18</v>
      </c>
      <c r="H6" s="15">
        <v>53</v>
      </c>
    </row>
    <row r="7" spans="1:8">
      <c r="A7" s="8">
        <v>5</v>
      </c>
      <c r="B7" s="8" t="s">
        <v>18</v>
      </c>
      <c r="C7" s="8" t="s">
        <v>16</v>
      </c>
      <c r="D7" s="8" t="s">
        <v>11</v>
      </c>
      <c r="E7" s="9">
        <f>DATE(2004,3,31)</f>
        <v>38077</v>
      </c>
      <c r="F7" s="10" t="s">
        <v>12</v>
      </c>
      <c r="G7" s="8">
        <v>11</v>
      </c>
      <c r="H7" s="11">
        <v>53</v>
      </c>
    </row>
    <row r="8" spans="1:8" s="15" customFormat="1">
      <c r="A8" s="12">
        <v>6</v>
      </c>
      <c r="B8" s="12" t="s">
        <v>19</v>
      </c>
      <c r="C8" s="12" t="s">
        <v>20</v>
      </c>
      <c r="D8" s="12" t="s">
        <v>21</v>
      </c>
      <c r="E8" s="13">
        <f>DATE(2005,3,18)</f>
        <v>38429</v>
      </c>
      <c r="F8" s="14" t="s">
        <v>12</v>
      </c>
      <c r="G8" s="12">
        <v>19</v>
      </c>
      <c r="H8" s="15">
        <v>53</v>
      </c>
    </row>
    <row r="9" spans="1:8">
      <c r="A9" s="8">
        <v>7</v>
      </c>
      <c r="B9" s="8" t="s">
        <v>22</v>
      </c>
      <c r="D9" s="8" t="s">
        <v>11</v>
      </c>
      <c r="E9" s="9">
        <f>DATE(1993,1,22)</f>
        <v>33991</v>
      </c>
      <c r="F9" s="10" t="s">
        <v>12</v>
      </c>
      <c r="G9" s="8">
        <v>44</v>
      </c>
      <c r="H9" s="11">
        <v>53</v>
      </c>
    </row>
    <row r="10" spans="1:8" s="15" customFormat="1">
      <c r="A10" s="12">
        <v>8</v>
      </c>
      <c r="B10" s="12" t="s">
        <v>23</v>
      </c>
      <c r="C10" s="12"/>
      <c r="D10" s="12" t="s">
        <v>24</v>
      </c>
      <c r="E10" s="13">
        <f>DATE(1991,11,5)</f>
        <v>33547</v>
      </c>
      <c r="F10" s="14" t="s">
        <v>12</v>
      </c>
      <c r="G10" s="12">
        <v>30</v>
      </c>
      <c r="H10" s="15">
        <v>53</v>
      </c>
    </row>
    <row r="11" spans="1:8">
      <c r="A11" s="8">
        <v>9</v>
      </c>
      <c r="B11" s="8" t="s">
        <v>25</v>
      </c>
      <c r="D11" s="8" t="s">
        <v>26</v>
      </c>
      <c r="E11" s="9">
        <f>DATE(1993,3,10)</f>
        <v>34038</v>
      </c>
      <c r="F11" s="10" t="s">
        <v>12</v>
      </c>
      <c r="G11" s="8">
        <v>18</v>
      </c>
      <c r="H11" s="11">
        <v>53</v>
      </c>
    </row>
    <row r="12" spans="1:8" s="15" customFormat="1">
      <c r="A12" s="12">
        <v>10</v>
      </c>
      <c r="B12" s="12" t="s">
        <v>27</v>
      </c>
      <c r="C12" s="12"/>
      <c r="D12" s="12"/>
      <c r="E12" s="13">
        <f>DATE(2005,2,2)</f>
        <v>38385</v>
      </c>
      <c r="F12" s="14" t="s">
        <v>28</v>
      </c>
      <c r="G12" s="12">
        <v>4</v>
      </c>
      <c r="H12" s="15">
        <v>53</v>
      </c>
    </row>
    <row r="13" spans="1:8">
      <c r="A13" s="8">
        <v>11</v>
      </c>
      <c r="B13" s="8" t="s">
        <v>29</v>
      </c>
      <c r="C13" s="8" t="s">
        <v>30</v>
      </c>
      <c r="D13" s="8" t="s">
        <v>31</v>
      </c>
      <c r="E13" s="9" t="s">
        <v>32</v>
      </c>
      <c r="F13" s="10" t="s">
        <v>12</v>
      </c>
      <c r="G13" s="8">
        <v>1</v>
      </c>
      <c r="H13" s="11">
        <v>53</v>
      </c>
    </row>
    <row r="14" spans="1:8">
      <c r="B14" s="8" t="s">
        <v>33</v>
      </c>
      <c r="C14" s="8" t="s">
        <v>34</v>
      </c>
      <c r="D14" s="8" t="s">
        <v>31</v>
      </c>
      <c r="E14" s="9">
        <f>DATE(2001,10,1)</f>
        <v>37165</v>
      </c>
      <c r="F14" s="10" t="s">
        <v>12</v>
      </c>
      <c r="G14" s="8">
        <v>10</v>
      </c>
      <c r="H14" s="11">
        <v>53</v>
      </c>
    </row>
    <row r="15" spans="1:8" s="15" customFormat="1">
      <c r="A15" s="12">
        <v>12</v>
      </c>
      <c r="B15" s="12" t="s">
        <v>33</v>
      </c>
      <c r="C15" s="12" t="s">
        <v>34</v>
      </c>
      <c r="D15" s="12" t="s">
        <v>31</v>
      </c>
      <c r="E15" s="13">
        <f>DATE(2003,1,20)</f>
        <v>37641</v>
      </c>
      <c r="F15" s="14" t="s">
        <v>12</v>
      </c>
      <c r="G15" s="12">
        <v>1</v>
      </c>
      <c r="H15" s="15">
        <v>53</v>
      </c>
    </row>
    <row r="16" spans="1:8" s="15" customFormat="1">
      <c r="A16" s="12"/>
      <c r="B16" s="12"/>
      <c r="C16" s="12"/>
      <c r="D16" s="12"/>
      <c r="E16" s="13">
        <f>DATE(2003,1,21)</f>
        <v>37642</v>
      </c>
      <c r="F16" s="14" t="s">
        <v>12</v>
      </c>
      <c r="G16" s="12">
        <v>1</v>
      </c>
      <c r="H16" s="15">
        <v>53</v>
      </c>
    </row>
    <row r="17" spans="1:8" s="15" customFormat="1">
      <c r="A17" s="12"/>
      <c r="B17" s="12"/>
      <c r="C17" s="12"/>
      <c r="D17" s="12"/>
      <c r="E17" s="13">
        <f>DATE(2003,1,22)</f>
        <v>37643</v>
      </c>
      <c r="F17" s="14" t="s">
        <v>12</v>
      </c>
      <c r="G17" s="12">
        <v>1</v>
      </c>
      <c r="H17" s="15">
        <v>53</v>
      </c>
    </row>
    <row r="18" spans="1:8" s="15" customFormat="1">
      <c r="A18" s="12"/>
      <c r="B18" s="12"/>
      <c r="C18" s="12"/>
      <c r="D18" s="12"/>
      <c r="E18" s="13">
        <f>DATE(2003,1,23)</f>
        <v>37644</v>
      </c>
      <c r="F18" s="14" t="s">
        <v>12</v>
      </c>
      <c r="G18" s="12">
        <v>17</v>
      </c>
      <c r="H18" s="15">
        <v>53</v>
      </c>
    </row>
    <row r="19" spans="1:8" s="15" customFormat="1">
      <c r="A19" s="12"/>
      <c r="B19" s="12"/>
      <c r="C19" s="12"/>
      <c r="D19" s="12"/>
      <c r="E19" s="13">
        <f>DATE(2003,1,24)</f>
        <v>37645</v>
      </c>
      <c r="F19" s="14" t="s">
        <v>12</v>
      </c>
      <c r="G19" s="12">
        <v>1</v>
      </c>
      <c r="H19" s="15">
        <v>53</v>
      </c>
    </row>
    <row r="20" spans="1:8" s="15" customFormat="1">
      <c r="A20" s="12"/>
      <c r="B20" s="12"/>
      <c r="C20" s="12"/>
      <c r="D20" s="12"/>
      <c r="E20" s="13">
        <f>DATE(2003,1,25)</f>
        <v>37646</v>
      </c>
      <c r="F20" s="14" t="s">
        <v>12</v>
      </c>
      <c r="G20" s="12">
        <v>5</v>
      </c>
      <c r="H20" s="15">
        <v>53</v>
      </c>
    </row>
    <row r="21" spans="1:8" s="15" customFormat="1">
      <c r="A21" s="12"/>
      <c r="B21" s="12"/>
      <c r="C21" s="12"/>
      <c r="D21" s="12"/>
      <c r="E21" s="13">
        <f>DATE(2003,1,26)</f>
        <v>37647</v>
      </c>
      <c r="F21" s="14" t="s">
        <v>12</v>
      </c>
      <c r="G21" s="12">
        <v>1</v>
      </c>
      <c r="H21" s="15">
        <v>53</v>
      </c>
    </row>
    <row r="22" spans="1:8" s="15" customFormat="1">
      <c r="A22" s="12"/>
      <c r="B22" s="12"/>
      <c r="C22" s="12"/>
      <c r="D22" s="12"/>
      <c r="E22" s="13">
        <f>DATE(2003,1,27)</f>
        <v>37648</v>
      </c>
      <c r="F22" s="14" t="s">
        <v>12</v>
      </c>
      <c r="G22" s="12">
        <v>6</v>
      </c>
      <c r="H22" s="15">
        <v>53</v>
      </c>
    </row>
    <row r="23" spans="1:8" s="15" customFormat="1">
      <c r="A23" s="12"/>
      <c r="B23" s="12"/>
      <c r="C23" s="12"/>
      <c r="D23" s="12"/>
      <c r="E23" s="13">
        <f>DATE(2003,1,28)</f>
        <v>37649</v>
      </c>
      <c r="F23" s="14" t="s">
        <v>12</v>
      </c>
      <c r="G23" s="12">
        <v>1</v>
      </c>
      <c r="H23" s="15">
        <v>53</v>
      </c>
    </row>
    <row r="24" spans="1:8" s="15" customFormat="1">
      <c r="A24" s="12"/>
      <c r="B24" s="12"/>
      <c r="C24" s="12"/>
      <c r="D24" s="12"/>
      <c r="E24" s="13">
        <f>DATE(2003,1,29)</f>
        <v>37650</v>
      </c>
      <c r="F24" s="14" t="s">
        <v>12</v>
      </c>
      <c r="G24" s="12">
        <v>1</v>
      </c>
      <c r="H24" s="15">
        <v>53</v>
      </c>
    </row>
    <row r="25" spans="1:8" s="15" customFormat="1">
      <c r="A25" s="12"/>
      <c r="B25" s="12"/>
      <c r="C25" s="12"/>
      <c r="D25" s="12"/>
      <c r="E25" s="13">
        <f>DATE(2003,1,30)</f>
        <v>37651</v>
      </c>
      <c r="F25" s="14" t="s">
        <v>12</v>
      </c>
      <c r="G25" s="12">
        <v>1</v>
      </c>
      <c r="H25" s="15">
        <v>53</v>
      </c>
    </row>
    <row r="26" spans="1:8">
      <c r="A26" s="8">
        <v>13</v>
      </c>
      <c r="B26" s="8" t="s">
        <v>29</v>
      </c>
      <c r="C26" s="8" t="s">
        <v>35</v>
      </c>
      <c r="D26" s="8" t="s">
        <v>31</v>
      </c>
      <c r="E26" s="9" t="s">
        <v>36</v>
      </c>
      <c r="F26" s="10" t="s">
        <v>12</v>
      </c>
      <c r="G26" s="8">
        <v>1</v>
      </c>
      <c r="H26" s="11">
        <v>53</v>
      </c>
    </row>
    <row r="27" spans="1:8">
      <c r="B27" s="8" t="s">
        <v>33</v>
      </c>
      <c r="C27" s="8" t="s">
        <v>34</v>
      </c>
      <c r="D27" s="8" t="s">
        <v>31</v>
      </c>
      <c r="E27" s="9">
        <f>DATE(2003,2,1)</f>
        <v>37653</v>
      </c>
      <c r="F27" s="10" t="s">
        <v>12</v>
      </c>
      <c r="G27" s="8">
        <v>1</v>
      </c>
      <c r="H27" s="11">
        <v>53</v>
      </c>
    </row>
    <row r="28" spans="1:8">
      <c r="E28" s="9">
        <f>DATE(2003,2,9)</f>
        <v>37661</v>
      </c>
      <c r="F28" s="10" t="s">
        <v>12</v>
      </c>
      <c r="G28" s="8">
        <v>22</v>
      </c>
      <c r="H28" s="11">
        <v>53</v>
      </c>
    </row>
    <row r="29" spans="1:8">
      <c r="E29" s="9">
        <f>DATE(2003,2,10)</f>
        <v>37662</v>
      </c>
      <c r="F29" s="10" t="s">
        <v>12</v>
      </c>
      <c r="G29" s="8">
        <v>9</v>
      </c>
      <c r="H29" s="11">
        <v>53</v>
      </c>
    </row>
    <row r="30" spans="1:8">
      <c r="E30" s="9">
        <f>DATE(2003,2,17)</f>
        <v>37669</v>
      </c>
      <c r="F30" s="10" t="s">
        <v>12</v>
      </c>
      <c r="G30" s="8">
        <v>13</v>
      </c>
      <c r="H30" s="11">
        <v>53</v>
      </c>
    </row>
    <row r="31" spans="1:8">
      <c r="E31" s="9">
        <f>DATE(2003,2,22)</f>
        <v>37674</v>
      </c>
      <c r="F31" s="10" t="s">
        <v>12</v>
      </c>
      <c r="G31" s="8">
        <v>19</v>
      </c>
      <c r="H31" s="11">
        <v>53</v>
      </c>
    </row>
    <row r="32" spans="1:8">
      <c r="E32" s="9">
        <f>DATE(2003,2,25)</f>
        <v>37677</v>
      </c>
      <c r="F32" s="10" t="s">
        <v>37</v>
      </c>
      <c r="G32" s="8">
        <v>25</v>
      </c>
      <c r="H32" s="11">
        <v>53</v>
      </c>
    </row>
    <row r="33" spans="1:8">
      <c r="E33" s="9">
        <f>DATE(2003,2,26)</f>
        <v>37678</v>
      </c>
      <c r="F33" s="10" t="s">
        <v>37</v>
      </c>
      <c r="G33" s="8">
        <v>11</v>
      </c>
      <c r="H33" s="11">
        <v>53</v>
      </c>
    </row>
    <row r="34" spans="1:8">
      <c r="E34" s="9">
        <f>DATE(2003,2,27)</f>
        <v>37679</v>
      </c>
      <c r="F34" s="10" t="s">
        <v>12</v>
      </c>
      <c r="G34" s="8">
        <v>1</v>
      </c>
      <c r="H34" s="11">
        <v>53</v>
      </c>
    </row>
    <row r="35" spans="1:8" s="15" customFormat="1">
      <c r="A35" s="12">
        <v>14</v>
      </c>
      <c r="B35" s="12" t="s">
        <v>38</v>
      </c>
      <c r="C35" s="12" t="s">
        <v>35</v>
      </c>
      <c r="D35" s="12" t="s">
        <v>39</v>
      </c>
      <c r="E35" s="13" t="s">
        <v>40</v>
      </c>
      <c r="F35" s="14" t="s">
        <v>12</v>
      </c>
      <c r="G35" s="12">
        <v>1</v>
      </c>
      <c r="H35" s="15">
        <v>53</v>
      </c>
    </row>
    <row r="36" spans="1:8" s="15" customFormat="1">
      <c r="A36" s="12"/>
      <c r="B36" s="12" t="s">
        <v>41</v>
      </c>
      <c r="C36" s="12" t="s">
        <v>42</v>
      </c>
      <c r="D36" s="12" t="s">
        <v>39</v>
      </c>
      <c r="E36" s="13">
        <f>DATE(2003,3,2)</f>
        <v>37682</v>
      </c>
      <c r="F36" s="14" t="s">
        <v>12</v>
      </c>
      <c r="G36" s="12">
        <v>20</v>
      </c>
      <c r="H36" s="15">
        <v>53</v>
      </c>
    </row>
    <row r="37" spans="1:8" s="15" customFormat="1">
      <c r="A37" s="12"/>
      <c r="B37" s="12"/>
      <c r="C37" s="12"/>
      <c r="D37" s="12"/>
      <c r="E37" s="13">
        <f>DATE(2003,3,8)</f>
        <v>37688</v>
      </c>
      <c r="F37" s="14" t="s">
        <v>12</v>
      </c>
      <c r="G37" s="12">
        <v>18</v>
      </c>
      <c r="H37" s="15">
        <v>53</v>
      </c>
    </row>
    <row r="38" spans="1:8" s="15" customFormat="1">
      <c r="A38" s="12"/>
      <c r="B38" s="12"/>
      <c r="C38" s="12"/>
      <c r="D38" s="12"/>
      <c r="E38" s="13">
        <f>DATE(2003,3,13)</f>
        <v>37693</v>
      </c>
      <c r="F38" s="14" t="s">
        <v>12</v>
      </c>
      <c r="G38" s="12">
        <v>20</v>
      </c>
      <c r="H38" s="15">
        <v>53</v>
      </c>
    </row>
    <row r="39" spans="1:8" s="15" customFormat="1">
      <c r="A39" s="12"/>
      <c r="B39" s="12"/>
      <c r="C39" s="12"/>
      <c r="D39" s="12"/>
      <c r="E39" s="13">
        <f>DATE(2003,3,14)</f>
        <v>37694</v>
      </c>
      <c r="F39" s="14" t="s">
        <v>12</v>
      </c>
      <c r="G39" s="12">
        <v>34</v>
      </c>
      <c r="H39" s="15">
        <v>53</v>
      </c>
    </row>
    <row r="40" spans="1:8">
      <c r="G40" s="8">
        <f>SUM(G3:G39)</f>
        <v>464</v>
      </c>
    </row>
  </sheetData>
  <sheetProtection algorithmName="SHA-512" hashValue="Zkx+MLKRMwZBHQFkSpM4e7XIT5oN6uM841hDPTvsaZ5x8Ho3OJ0HoHZw4kX79apOugF7UkO/FWt93HEBFVrCFg==" saltValue="kd/y7i3hHHaf5r5m5hOTq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2024-10-07T00:16:16Z</dcterms:created>
  <dcterms:modified xsi:type="dcterms:W3CDTF">2024-10-07T00:17:00Z</dcterms:modified>
  <cp:category/>
  <cp:contentStatus/>
</cp:coreProperties>
</file>