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48062535-E933-40F6-BC5F-517DF7ACBAFA}"/>
  <bookViews>
    <workbookView xWindow="240" yWindow="105" windowWidth="14805" windowHeight="8010" xr2:uid="{00000000-000D-0000-FFFF-FFFF00000000}"/>
  </bookViews>
  <sheets>
    <sheet name="48. OBSERVATION ISLAND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3" i="2" l="1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</calcChain>
</file>

<file path=xl/sharedStrings.xml><?xml version="1.0" encoding="utf-8"?>
<sst xmlns="http://schemas.openxmlformats.org/spreadsheetml/2006/main" count="72" uniqueCount="12">
  <si>
    <t>SHIPS - 48. OBSERVATION ISLAND</t>
    <phoneticPr fontId="2"/>
  </si>
  <si>
    <t>No.</t>
    <phoneticPr fontId="2"/>
  </si>
  <si>
    <t>Document Title</t>
    <phoneticPr fontId="2"/>
  </si>
  <si>
    <t>Document Code</t>
    <phoneticPr fontId="2"/>
  </si>
  <si>
    <t>Issuer</t>
    <phoneticPr fontId="2"/>
  </si>
  <si>
    <t>Date</t>
    <phoneticPr fontId="2"/>
  </si>
  <si>
    <t>Paper Size</t>
    <phoneticPr fontId="2"/>
  </si>
  <si>
    <t>Page</t>
    <phoneticPr fontId="2"/>
  </si>
  <si>
    <t>Box</t>
  </si>
  <si>
    <t>SHIP’S DECK LOG SHEET</t>
  </si>
  <si>
    <t>USS OBSERVATION ISLAND (T-AGM 23)</t>
  </si>
  <si>
    <t>Letter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</si>
</sst>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5">
    <font>
      <sz val="11"/>
      <color theme="1"/>
      <name val="游ゴシック"/>
      <family val="2"/>
      <scheme val="minor"/>
    </font>
    <font>
      <sz val="11"/>
      <color theme="1"/>
      <name val="Yu Gothic"/>
      <charset val="128"/>
    </font>
    <font>
      <sz val="18"/>
      <color theme="3"/>
      <name val="Yu Gothic"/>
      <charset val="128"/>
      <scheme val="maj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8">
    <xf numFmtId="0" fontId="0" fillId="0" borderId="0" xfId="0"/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176" fontId="4" fillId="3" borderId="0" xfId="0" applyNumberFormat="1" applyFont="1" applyFill="1" applyAlignment="1">
      <alignment horizontal="right" vertical="center"/>
    </xf>
    <xf numFmtId="0" fontId="4" fillId="3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center" vertical="center" wrapText="1"/>
    </xf>
    <xf numFmtId="176" fontId="3" fillId="4" borderId="0" xfId="0" applyNumberFormat="1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2" borderId="0" xfId="1" applyFont="1" applyAlignment="1">
      <alignment vertical="center" wrapText="1"/>
    </xf>
    <xf numFmtId="176" fontId="4" fillId="2" borderId="0" xfId="1" applyNumberFormat="1" applyFont="1" applyAlignment="1">
      <alignment horizontal="right" vertical="center" wrapText="1"/>
    </xf>
    <xf numFmtId="0" fontId="4" fillId="2" borderId="0" xfId="1" applyFont="1" applyAlignment="1">
      <alignment horizontal="right" vertical="center" wrapText="1"/>
    </xf>
    <xf numFmtId="0" fontId="4" fillId="2" borderId="0" xfId="1" applyFont="1" applyAlignment="1">
      <alignment vertical="center"/>
    </xf>
    <xf numFmtId="0" fontId="4" fillId="0" borderId="0" xfId="0" applyFont="1" applyAlignment="1">
      <alignment vertical="center" wrapText="1"/>
    </xf>
    <xf numFmtId="176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</cellXfs>
  <cellStyles count="2">
    <cellStyle name="20% - アクセント 3" xfId="1" builtinId="3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7FA17-808B-4AF1-B1B0-7A7A8B16B422}">
  <dimension ref="A1:H63"/>
  <sheetViews>
    <sheetView tabSelected="1" workbookViewId="0"/>
  </sheetViews>
  <sheetFormatPr defaultColWidth="13" defaultRowHeight="12"/>
  <cols>
    <col min="1" max="1" width="5.125" style="15" customWidth="1"/>
    <col min="2" max="2" width="28" style="15" customWidth="1"/>
    <col min="3" max="3" width="18.875" style="15" customWidth="1"/>
    <col min="4" max="4" width="29.875" style="15" customWidth="1"/>
    <col min="5" max="5" width="18.875" style="16" customWidth="1"/>
    <col min="6" max="6" width="9" style="17" customWidth="1"/>
    <col min="7" max="7" width="4.875" style="15" customWidth="1"/>
    <col min="8" max="8" width="4.375" style="8" customWidth="1"/>
    <col min="9" max="16384" width="13" style="8"/>
  </cols>
  <sheetData>
    <row r="1" spans="1:8" s="2" customFormat="1">
      <c r="A1" s="1" t="s">
        <v>0</v>
      </c>
      <c r="B1" s="1"/>
      <c r="C1" s="1"/>
      <c r="E1" s="3"/>
      <c r="F1" s="4"/>
    </row>
    <row r="2" spans="1:8" s="7" customFormat="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7" t="s">
        <v>8</v>
      </c>
    </row>
    <row r="3" spans="1:8">
      <c r="A3" s="8">
        <v>1</v>
      </c>
      <c r="B3" s="8" t="s">
        <v>9</v>
      </c>
      <c r="C3" s="8"/>
      <c r="D3" s="8" t="s">
        <v>10</v>
      </c>
      <c r="E3" s="9">
        <f>DATE(1998,8,1)</f>
        <v>36008</v>
      </c>
      <c r="F3" s="10" t="s">
        <v>11</v>
      </c>
      <c r="G3" s="8">
        <v>2</v>
      </c>
      <c r="H3" s="8">
        <v>57</v>
      </c>
    </row>
    <row r="4" spans="1:8">
      <c r="A4" s="8"/>
      <c r="B4" s="8"/>
      <c r="C4" s="8"/>
      <c r="D4" s="8"/>
      <c r="E4" s="9">
        <f>DATE(1998,8,2)</f>
        <v>36009</v>
      </c>
      <c r="F4" s="10" t="s">
        <v>11</v>
      </c>
      <c r="G4" s="8">
        <v>2</v>
      </c>
      <c r="H4" s="8">
        <v>57</v>
      </c>
    </row>
    <row r="5" spans="1:8">
      <c r="A5" s="8"/>
      <c r="B5" s="8"/>
      <c r="C5" s="8"/>
      <c r="D5" s="8"/>
      <c r="E5" s="9">
        <f>DATE(1998,8,3)</f>
        <v>36010</v>
      </c>
      <c r="F5" s="10" t="s">
        <v>11</v>
      </c>
      <c r="G5" s="8">
        <v>2</v>
      </c>
      <c r="H5" s="8">
        <v>57</v>
      </c>
    </row>
    <row r="6" spans="1:8">
      <c r="A6" s="8"/>
      <c r="B6" s="8"/>
      <c r="C6" s="8"/>
      <c r="D6" s="8"/>
      <c r="E6" s="9">
        <f>DATE(1998,8,4)</f>
        <v>36011</v>
      </c>
      <c r="F6" s="10" t="s">
        <v>11</v>
      </c>
      <c r="G6" s="8">
        <v>2</v>
      </c>
      <c r="H6" s="8">
        <v>57</v>
      </c>
    </row>
    <row r="7" spans="1:8">
      <c r="A7" s="8"/>
      <c r="B7" s="8"/>
      <c r="C7" s="8"/>
      <c r="D7" s="8"/>
      <c r="E7" s="9">
        <f>DATE(1998,8,5)</f>
        <v>36012</v>
      </c>
      <c r="F7" s="10" t="s">
        <v>11</v>
      </c>
      <c r="G7" s="8">
        <v>2</v>
      </c>
      <c r="H7" s="8">
        <v>57</v>
      </c>
    </row>
    <row r="8" spans="1:8">
      <c r="A8" s="8"/>
      <c r="B8" s="8"/>
      <c r="C8" s="8"/>
      <c r="D8" s="8"/>
      <c r="E8" s="9">
        <f>DATE(1998,8,6)</f>
        <v>36013</v>
      </c>
      <c r="F8" s="10" t="s">
        <v>11</v>
      </c>
      <c r="G8" s="8">
        <v>2</v>
      </c>
      <c r="H8" s="8">
        <v>57</v>
      </c>
    </row>
    <row r="9" spans="1:8">
      <c r="A9" s="8"/>
      <c r="B9" s="8"/>
      <c r="C9" s="8"/>
      <c r="D9" s="8"/>
      <c r="E9" s="9">
        <f>DATE(1998,8,7)</f>
        <v>36014</v>
      </c>
      <c r="F9" s="10" t="s">
        <v>11</v>
      </c>
      <c r="G9" s="8">
        <v>3</v>
      </c>
      <c r="H9" s="8">
        <v>57</v>
      </c>
    </row>
    <row r="10" spans="1:8">
      <c r="A10" s="8"/>
      <c r="B10" s="8"/>
      <c r="C10" s="8"/>
      <c r="D10" s="8"/>
      <c r="E10" s="9">
        <f>DATE(1998,8,8)</f>
        <v>36015</v>
      </c>
      <c r="F10" s="10" t="s">
        <v>11</v>
      </c>
      <c r="G10" s="8">
        <v>2</v>
      </c>
      <c r="H10" s="8">
        <v>57</v>
      </c>
    </row>
    <row r="11" spans="1:8">
      <c r="A11" s="8"/>
      <c r="B11" s="8"/>
      <c r="C11" s="8"/>
      <c r="D11" s="8"/>
      <c r="E11" s="9">
        <f>DATE(1998,8,9)</f>
        <v>36016</v>
      </c>
      <c r="F11" s="10" t="s">
        <v>11</v>
      </c>
      <c r="G11" s="8">
        <v>2</v>
      </c>
      <c r="H11" s="8">
        <v>57</v>
      </c>
    </row>
    <row r="12" spans="1:8">
      <c r="A12" s="8"/>
      <c r="B12" s="8"/>
      <c r="C12" s="8"/>
      <c r="D12" s="8"/>
      <c r="E12" s="9">
        <f>DATE(1998,8,10)</f>
        <v>36017</v>
      </c>
      <c r="F12" s="10" t="s">
        <v>11</v>
      </c>
      <c r="G12" s="8">
        <v>3</v>
      </c>
      <c r="H12" s="8">
        <v>57</v>
      </c>
    </row>
    <row r="13" spans="1:8">
      <c r="A13" s="8"/>
      <c r="B13" s="8"/>
      <c r="C13" s="8"/>
      <c r="D13" s="8"/>
      <c r="E13" s="9">
        <f>DATE(1998,8,11)</f>
        <v>36018</v>
      </c>
      <c r="F13" s="10" t="s">
        <v>11</v>
      </c>
      <c r="G13" s="8">
        <v>2</v>
      </c>
      <c r="H13" s="8">
        <v>57</v>
      </c>
    </row>
    <row r="14" spans="1:8">
      <c r="A14" s="8"/>
      <c r="B14" s="8"/>
      <c r="C14" s="8"/>
      <c r="D14" s="8"/>
      <c r="E14" s="9">
        <f>DATE(1998,8,12)</f>
        <v>36019</v>
      </c>
      <c r="F14" s="10" t="s">
        <v>11</v>
      </c>
      <c r="G14" s="8">
        <v>2</v>
      </c>
      <c r="H14" s="8">
        <v>57</v>
      </c>
    </row>
    <row r="15" spans="1:8">
      <c r="A15" s="8"/>
      <c r="B15" s="8"/>
      <c r="C15" s="8"/>
      <c r="D15" s="8"/>
      <c r="E15" s="9">
        <f>DATE(1998,8,13)</f>
        <v>36020</v>
      </c>
      <c r="F15" s="10" t="s">
        <v>11</v>
      </c>
      <c r="G15" s="8">
        <v>2</v>
      </c>
      <c r="H15" s="8">
        <v>57</v>
      </c>
    </row>
    <row r="16" spans="1:8">
      <c r="A16" s="8"/>
      <c r="B16" s="8"/>
      <c r="C16" s="8"/>
      <c r="D16" s="8"/>
      <c r="E16" s="9">
        <f>DATE(1998,8,14)</f>
        <v>36021</v>
      </c>
      <c r="F16" s="10" t="s">
        <v>11</v>
      </c>
      <c r="G16" s="8">
        <v>2</v>
      </c>
      <c r="H16" s="8">
        <v>57</v>
      </c>
    </row>
    <row r="17" spans="1:8">
      <c r="A17" s="8"/>
      <c r="B17" s="8"/>
      <c r="C17" s="8"/>
      <c r="D17" s="8"/>
      <c r="E17" s="9">
        <f>DATE(1998,8,15)</f>
        <v>36022</v>
      </c>
      <c r="F17" s="10" t="s">
        <v>11</v>
      </c>
      <c r="G17" s="8">
        <v>2</v>
      </c>
      <c r="H17" s="8">
        <v>57</v>
      </c>
    </row>
    <row r="18" spans="1:8">
      <c r="A18" s="8"/>
      <c r="B18" s="8"/>
      <c r="C18" s="8"/>
      <c r="D18" s="8"/>
      <c r="E18" s="9">
        <f>DATE(1998,8,16)</f>
        <v>36023</v>
      </c>
      <c r="F18" s="10" t="s">
        <v>11</v>
      </c>
      <c r="G18" s="8">
        <v>2</v>
      </c>
      <c r="H18" s="8">
        <v>57</v>
      </c>
    </row>
    <row r="19" spans="1:8">
      <c r="A19" s="8"/>
      <c r="B19" s="8"/>
      <c r="C19" s="8"/>
      <c r="D19" s="8"/>
      <c r="E19" s="9">
        <f>DATE(1998,8,17)</f>
        <v>36024</v>
      </c>
      <c r="F19" s="10" t="s">
        <v>11</v>
      </c>
      <c r="G19" s="8">
        <v>3</v>
      </c>
      <c r="H19" s="8">
        <v>57</v>
      </c>
    </row>
    <row r="20" spans="1:8">
      <c r="A20" s="8"/>
      <c r="B20" s="8"/>
      <c r="C20" s="8"/>
      <c r="D20" s="8"/>
      <c r="E20" s="9">
        <f>DATE(1998,8,18)</f>
        <v>36025</v>
      </c>
      <c r="F20" s="10" t="s">
        <v>11</v>
      </c>
      <c r="G20" s="8">
        <v>2</v>
      </c>
      <c r="H20" s="8">
        <v>57</v>
      </c>
    </row>
    <row r="21" spans="1:8">
      <c r="A21" s="8"/>
      <c r="B21" s="8"/>
      <c r="C21" s="8"/>
      <c r="D21" s="8"/>
      <c r="E21" s="9">
        <f>DATE(1998,8,19)</f>
        <v>36026</v>
      </c>
      <c r="F21" s="10" t="s">
        <v>11</v>
      </c>
      <c r="G21" s="8">
        <v>2</v>
      </c>
      <c r="H21" s="8">
        <v>57</v>
      </c>
    </row>
    <row r="22" spans="1:8">
      <c r="A22" s="8"/>
      <c r="B22" s="8"/>
      <c r="C22" s="8"/>
      <c r="D22" s="8"/>
      <c r="E22" s="9">
        <f>DATE(1998,8,20)</f>
        <v>36027</v>
      </c>
      <c r="F22" s="10" t="s">
        <v>11</v>
      </c>
      <c r="G22" s="8">
        <v>2</v>
      </c>
      <c r="H22" s="8">
        <v>57</v>
      </c>
    </row>
    <row r="23" spans="1:8">
      <c r="A23" s="8"/>
      <c r="B23" s="8"/>
      <c r="C23" s="8"/>
      <c r="D23" s="8"/>
      <c r="E23" s="9">
        <f>DATE(1998,8,22)</f>
        <v>36029</v>
      </c>
      <c r="F23" s="10" t="s">
        <v>11</v>
      </c>
      <c r="G23" s="8">
        <v>2</v>
      </c>
      <c r="H23" s="8">
        <v>57</v>
      </c>
    </row>
    <row r="24" spans="1:8">
      <c r="A24" s="8"/>
      <c r="B24" s="8"/>
      <c r="C24" s="8"/>
      <c r="D24" s="8"/>
      <c r="E24" s="9">
        <f>DATE(1998,8,23)</f>
        <v>36030</v>
      </c>
      <c r="F24" s="10" t="s">
        <v>11</v>
      </c>
      <c r="G24" s="8">
        <v>2</v>
      </c>
      <c r="H24" s="8">
        <v>57</v>
      </c>
    </row>
    <row r="25" spans="1:8">
      <c r="A25" s="8"/>
      <c r="B25" s="8"/>
      <c r="C25" s="8"/>
      <c r="D25" s="8"/>
      <c r="E25" s="9">
        <f>DATE(1998,8,24)</f>
        <v>36031</v>
      </c>
      <c r="F25" s="10" t="s">
        <v>11</v>
      </c>
      <c r="G25" s="8">
        <v>2</v>
      </c>
      <c r="H25" s="8">
        <v>57</v>
      </c>
    </row>
    <row r="26" spans="1:8">
      <c r="A26" s="8"/>
      <c r="B26" s="8"/>
      <c r="C26" s="8"/>
      <c r="D26" s="8"/>
      <c r="E26" s="9">
        <f>DATE(1998,8,25)</f>
        <v>36032</v>
      </c>
      <c r="F26" s="10" t="s">
        <v>11</v>
      </c>
      <c r="G26" s="8">
        <v>2</v>
      </c>
      <c r="H26" s="8">
        <v>57</v>
      </c>
    </row>
    <row r="27" spans="1:8">
      <c r="A27" s="8"/>
      <c r="B27" s="8"/>
      <c r="C27" s="8"/>
      <c r="D27" s="8"/>
      <c r="E27" s="9">
        <f>DATE(1998,8,26)</f>
        <v>36033</v>
      </c>
      <c r="F27" s="10" t="s">
        <v>11</v>
      </c>
      <c r="G27" s="8">
        <v>2</v>
      </c>
      <c r="H27" s="8">
        <v>57</v>
      </c>
    </row>
    <row r="28" spans="1:8">
      <c r="A28" s="8"/>
      <c r="B28" s="8"/>
      <c r="C28" s="8"/>
      <c r="D28" s="8"/>
      <c r="E28" s="9">
        <f>DATE(1998,8,27)</f>
        <v>36034</v>
      </c>
      <c r="F28" s="10" t="s">
        <v>11</v>
      </c>
      <c r="G28" s="8">
        <v>2</v>
      </c>
      <c r="H28" s="8">
        <v>57</v>
      </c>
    </row>
    <row r="29" spans="1:8">
      <c r="A29" s="8"/>
      <c r="B29" s="8"/>
      <c r="C29" s="8"/>
      <c r="D29" s="8"/>
      <c r="E29" s="9">
        <f>DATE(1998,8,28)</f>
        <v>36035</v>
      </c>
      <c r="F29" s="10" t="s">
        <v>11</v>
      </c>
      <c r="G29" s="8">
        <v>3</v>
      </c>
      <c r="H29" s="8">
        <v>57</v>
      </c>
    </row>
    <row r="30" spans="1:8">
      <c r="A30" s="8"/>
      <c r="B30" s="8"/>
      <c r="C30" s="8"/>
      <c r="D30" s="8"/>
      <c r="E30" s="9">
        <f>DATE(1998,8,29)</f>
        <v>36036</v>
      </c>
      <c r="F30" s="10" t="s">
        <v>11</v>
      </c>
      <c r="G30" s="8">
        <v>2</v>
      </c>
      <c r="H30" s="8">
        <v>57</v>
      </c>
    </row>
    <row r="31" spans="1:8">
      <c r="A31" s="8"/>
      <c r="B31" s="8"/>
      <c r="C31" s="8"/>
      <c r="D31" s="8"/>
      <c r="E31" s="9">
        <f>DATE(1998,8,30)</f>
        <v>36037</v>
      </c>
      <c r="F31" s="10" t="s">
        <v>11</v>
      </c>
      <c r="G31" s="8">
        <v>2</v>
      </c>
      <c r="H31" s="8">
        <v>57</v>
      </c>
    </row>
    <row r="32" spans="1:8">
      <c r="A32" s="8"/>
      <c r="B32" s="8"/>
      <c r="C32" s="8"/>
      <c r="D32" s="8"/>
      <c r="E32" s="9">
        <f>DATE(1998,8,31)</f>
        <v>36038</v>
      </c>
      <c r="F32" s="10" t="s">
        <v>11</v>
      </c>
      <c r="G32" s="8">
        <v>2</v>
      </c>
      <c r="H32" s="8">
        <v>57</v>
      </c>
    </row>
    <row r="33" spans="1:8" s="14" customFormat="1">
      <c r="A33" s="11">
        <v>2</v>
      </c>
      <c r="B33" s="11" t="s">
        <v>9</v>
      </c>
      <c r="C33" s="11"/>
      <c r="D33" s="11"/>
      <c r="E33" s="12">
        <f>DATE(1998,9,1)</f>
        <v>36039</v>
      </c>
      <c r="F33" s="13" t="s">
        <v>11</v>
      </c>
      <c r="G33" s="11">
        <v>2</v>
      </c>
      <c r="H33" s="14">
        <v>57</v>
      </c>
    </row>
    <row r="34" spans="1:8" s="14" customFormat="1">
      <c r="A34" s="11"/>
      <c r="B34" s="11"/>
      <c r="C34" s="11"/>
      <c r="D34" s="11"/>
      <c r="E34" s="12">
        <f>DATE(1998,9,2)</f>
        <v>36040</v>
      </c>
      <c r="F34" s="13" t="s">
        <v>11</v>
      </c>
      <c r="G34" s="11">
        <v>2</v>
      </c>
      <c r="H34" s="14">
        <v>57</v>
      </c>
    </row>
    <row r="35" spans="1:8" s="14" customFormat="1">
      <c r="A35" s="11"/>
      <c r="B35" s="11"/>
      <c r="C35" s="11"/>
      <c r="D35" s="11"/>
      <c r="E35" s="12">
        <f>DATE(1998,9,3)</f>
        <v>36041</v>
      </c>
      <c r="F35" s="13" t="s">
        <v>11</v>
      </c>
      <c r="G35" s="11">
        <v>2</v>
      </c>
      <c r="H35" s="14">
        <v>57</v>
      </c>
    </row>
    <row r="36" spans="1:8" s="14" customFormat="1">
      <c r="A36" s="11"/>
      <c r="B36" s="11"/>
      <c r="C36" s="11"/>
      <c r="D36" s="11"/>
      <c r="E36" s="12">
        <f>DATE(1998,9,4)</f>
        <v>36042</v>
      </c>
      <c r="F36" s="13" t="s">
        <v>11</v>
      </c>
      <c r="G36" s="11">
        <v>3</v>
      </c>
      <c r="H36" s="14">
        <v>57</v>
      </c>
    </row>
    <row r="37" spans="1:8" s="14" customFormat="1">
      <c r="A37" s="11"/>
      <c r="B37" s="11"/>
      <c r="C37" s="11"/>
      <c r="D37" s="11"/>
      <c r="E37" s="12">
        <f>DATE(1998,9,5)</f>
        <v>36043</v>
      </c>
      <c r="F37" s="13" t="s">
        <v>11</v>
      </c>
      <c r="G37" s="11">
        <v>2</v>
      </c>
      <c r="H37" s="14">
        <v>57</v>
      </c>
    </row>
    <row r="38" spans="1:8" s="14" customFormat="1">
      <c r="A38" s="11"/>
      <c r="B38" s="11"/>
      <c r="C38" s="11"/>
      <c r="D38" s="11"/>
      <c r="E38" s="12">
        <f>DATE(1998,9,6)</f>
        <v>36044</v>
      </c>
      <c r="F38" s="13" t="s">
        <v>11</v>
      </c>
      <c r="G38" s="11">
        <v>2</v>
      </c>
      <c r="H38" s="14">
        <v>57</v>
      </c>
    </row>
    <row r="39" spans="1:8" s="14" customFormat="1">
      <c r="A39" s="11"/>
      <c r="B39" s="11"/>
      <c r="C39" s="11"/>
      <c r="D39" s="11"/>
      <c r="E39" s="12">
        <f>DATE(1998,9,7)</f>
        <v>36045</v>
      </c>
      <c r="F39" s="13" t="s">
        <v>11</v>
      </c>
      <c r="G39" s="11">
        <v>2</v>
      </c>
      <c r="H39" s="14">
        <v>57</v>
      </c>
    </row>
    <row r="40" spans="1:8" s="14" customFormat="1">
      <c r="A40" s="11"/>
      <c r="B40" s="11"/>
      <c r="C40" s="11"/>
      <c r="D40" s="11"/>
      <c r="E40" s="12">
        <f>DATE(1998,9,8)</f>
        <v>36046</v>
      </c>
      <c r="F40" s="13" t="s">
        <v>11</v>
      </c>
      <c r="G40" s="11">
        <v>2</v>
      </c>
      <c r="H40" s="14">
        <v>57</v>
      </c>
    </row>
    <row r="41" spans="1:8" s="14" customFormat="1">
      <c r="A41" s="11"/>
      <c r="B41" s="11"/>
      <c r="C41" s="11"/>
      <c r="D41" s="11"/>
      <c r="E41" s="12">
        <f>DATE(1998,9,9)</f>
        <v>36047</v>
      </c>
      <c r="F41" s="13" t="s">
        <v>11</v>
      </c>
      <c r="G41" s="11">
        <v>2</v>
      </c>
      <c r="H41" s="14">
        <v>57</v>
      </c>
    </row>
    <row r="42" spans="1:8" s="14" customFormat="1">
      <c r="A42" s="11"/>
      <c r="B42" s="11"/>
      <c r="C42" s="11"/>
      <c r="D42" s="11"/>
      <c r="E42" s="12">
        <f>DATE(1998,9,10)</f>
        <v>36048</v>
      </c>
      <c r="F42" s="13" t="s">
        <v>11</v>
      </c>
      <c r="G42" s="11">
        <v>2</v>
      </c>
      <c r="H42" s="14">
        <v>57</v>
      </c>
    </row>
    <row r="43" spans="1:8" s="14" customFormat="1">
      <c r="A43" s="11"/>
      <c r="B43" s="11"/>
      <c r="C43" s="11"/>
      <c r="D43" s="11"/>
      <c r="E43" s="12">
        <f>DATE(1998,9,11)</f>
        <v>36049</v>
      </c>
      <c r="F43" s="13" t="s">
        <v>11</v>
      </c>
      <c r="G43" s="11">
        <v>3</v>
      </c>
      <c r="H43" s="14">
        <v>57</v>
      </c>
    </row>
    <row r="44" spans="1:8" s="14" customFormat="1">
      <c r="A44" s="11"/>
      <c r="B44" s="11"/>
      <c r="C44" s="11"/>
      <c r="D44" s="11"/>
      <c r="E44" s="12">
        <f>DATE(1998,9,12)</f>
        <v>36050</v>
      </c>
      <c r="F44" s="13" t="s">
        <v>11</v>
      </c>
      <c r="G44" s="11">
        <v>2</v>
      </c>
      <c r="H44" s="14">
        <v>57</v>
      </c>
    </row>
    <row r="45" spans="1:8" s="14" customFormat="1">
      <c r="A45" s="11"/>
      <c r="B45" s="11"/>
      <c r="C45" s="11"/>
      <c r="D45" s="11"/>
      <c r="E45" s="12">
        <f>DATE(1998,9,13)</f>
        <v>36051</v>
      </c>
      <c r="F45" s="13" t="s">
        <v>11</v>
      </c>
      <c r="G45" s="11">
        <v>2</v>
      </c>
      <c r="H45" s="14">
        <v>57</v>
      </c>
    </row>
    <row r="46" spans="1:8" s="14" customFormat="1">
      <c r="A46" s="11"/>
      <c r="B46" s="11"/>
      <c r="C46" s="11"/>
      <c r="D46" s="11"/>
      <c r="E46" s="12">
        <f>DATE(1998,9,14)</f>
        <v>36052</v>
      </c>
      <c r="F46" s="13" t="s">
        <v>11</v>
      </c>
      <c r="G46" s="11">
        <v>2</v>
      </c>
      <c r="H46" s="14">
        <v>57</v>
      </c>
    </row>
    <row r="47" spans="1:8" s="14" customFormat="1">
      <c r="A47" s="11"/>
      <c r="B47" s="11"/>
      <c r="C47" s="11"/>
      <c r="D47" s="11"/>
      <c r="E47" s="12">
        <f>DATE(1998,9,15)</f>
        <v>36053</v>
      </c>
      <c r="F47" s="13" t="s">
        <v>11</v>
      </c>
      <c r="G47" s="11">
        <v>2</v>
      </c>
      <c r="H47" s="14">
        <v>57</v>
      </c>
    </row>
    <row r="48" spans="1:8" s="14" customFormat="1">
      <c r="A48" s="11"/>
      <c r="B48" s="11"/>
      <c r="C48" s="11"/>
      <c r="D48" s="11"/>
      <c r="E48" s="12">
        <f>DATE(1998,9,16)</f>
        <v>36054</v>
      </c>
      <c r="F48" s="13" t="s">
        <v>11</v>
      </c>
      <c r="G48" s="11">
        <v>2</v>
      </c>
      <c r="H48" s="14">
        <v>57</v>
      </c>
    </row>
    <row r="49" spans="1:8" s="14" customFormat="1">
      <c r="A49" s="11"/>
      <c r="B49" s="11"/>
      <c r="C49" s="11"/>
      <c r="D49" s="11"/>
      <c r="E49" s="12">
        <f>DATE(1998,9,17)</f>
        <v>36055</v>
      </c>
      <c r="F49" s="13" t="s">
        <v>11</v>
      </c>
      <c r="G49" s="11">
        <v>2</v>
      </c>
      <c r="H49" s="14">
        <v>57</v>
      </c>
    </row>
    <row r="50" spans="1:8" s="14" customFormat="1">
      <c r="A50" s="11"/>
      <c r="B50" s="11"/>
      <c r="C50" s="11"/>
      <c r="D50" s="11"/>
      <c r="E50" s="12">
        <f>DATE(1998,9,18)</f>
        <v>36056</v>
      </c>
      <c r="F50" s="13" t="s">
        <v>11</v>
      </c>
      <c r="G50" s="11">
        <v>3</v>
      </c>
      <c r="H50" s="14">
        <v>57</v>
      </c>
    </row>
    <row r="51" spans="1:8" s="14" customFormat="1">
      <c r="A51" s="11"/>
      <c r="B51" s="11"/>
      <c r="C51" s="11"/>
      <c r="D51" s="11"/>
      <c r="E51" s="12">
        <f>DATE(1998,9,19)</f>
        <v>36057</v>
      </c>
      <c r="F51" s="13" t="s">
        <v>11</v>
      </c>
      <c r="G51" s="11">
        <v>2</v>
      </c>
      <c r="H51" s="14">
        <v>57</v>
      </c>
    </row>
    <row r="52" spans="1:8" s="14" customFormat="1">
      <c r="A52" s="11"/>
      <c r="B52" s="11"/>
      <c r="C52" s="11"/>
      <c r="D52" s="11"/>
      <c r="E52" s="12">
        <f>DATE(1998,9,20)</f>
        <v>36058</v>
      </c>
      <c r="F52" s="13" t="s">
        <v>11</v>
      </c>
      <c r="G52" s="11">
        <v>2</v>
      </c>
      <c r="H52" s="14">
        <v>57</v>
      </c>
    </row>
    <row r="53" spans="1:8" s="14" customFormat="1">
      <c r="A53" s="11"/>
      <c r="B53" s="11"/>
      <c r="C53" s="11"/>
      <c r="D53" s="11"/>
      <c r="E53" s="12">
        <f>DATE(1998,9,21)</f>
        <v>36059</v>
      </c>
      <c r="F53" s="13" t="s">
        <v>11</v>
      </c>
      <c r="G53" s="11">
        <v>2</v>
      </c>
      <c r="H53" s="14">
        <v>57</v>
      </c>
    </row>
    <row r="54" spans="1:8" s="14" customFormat="1">
      <c r="A54" s="11"/>
      <c r="B54" s="11"/>
      <c r="C54" s="11"/>
      <c r="D54" s="11"/>
      <c r="E54" s="12">
        <f>DATE(1998,9,22)</f>
        <v>36060</v>
      </c>
      <c r="F54" s="13" t="s">
        <v>11</v>
      </c>
      <c r="G54" s="11">
        <v>2</v>
      </c>
      <c r="H54" s="14">
        <v>57</v>
      </c>
    </row>
    <row r="55" spans="1:8" s="14" customFormat="1">
      <c r="A55" s="11"/>
      <c r="B55" s="11"/>
      <c r="C55" s="11"/>
      <c r="D55" s="11"/>
      <c r="E55" s="12">
        <f>DATE(1998,9,23)</f>
        <v>36061</v>
      </c>
      <c r="F55" s="13" t="s">
        <v>11</v>
      </c>
      <c r="G55" s="11">
        <v>2</v>
      </c>
      <c r="H55" s="14">
        <v>57</v>
      </c>
    </row>
    <row r="56" spans="1:8" s="14" customFormat="1">
      <c r="A56" s="11"/>
      <c r="B56" s="11"/>
      <c r="C56" s="11"/>
      <c r="D56" s="11"/>
      <c r="E56" s="12">
        <f>DATE(1998,9,24)</f>
        <v>36062</v>
      </c>
      <c r="F56" s="13" t="s">
        <v>11</v>
      </c>
      <c r="G56" s="11">
        <v>2</v>
      </c>
      <c r="H56" s="14">
        <v>57</v>
      </c>
    </row>
    <row r="57" spans="1:8" s="14" customFormat="1">
      <c r="A57" s="11"/>
      <c r="B57" s="11"/>
      <c r="C57" s="11"/>
      <c r="D57" s="11"/>
      <c r="E57" s="12">
        <f>DATE(1998,9,25)</f>
        <v>36063</v>
      </c>
      <c r="F57" s="13" t="s">
        <v>11</v>
      </c>
      <c r="G57" s="11">
        <v>2</v>
      </c>
      <c r="H57" s="14">
        <v>57</v>
      </c>
    </row>
    <row r="58" spans="1:8" s="14" customFormat="1">
      <c r="A58" s="11"/>
      <c r="B58" s="11"/>
      <c r="C58" s="11"/>
      <c r="D58" s="11"/>
      <c r="E58" s="12">
        <f>DATE(1998,9,26)</f>
        <v>36064</v>
      </c>
      <c r="F58" s="13" t="s">
        <v>11</v>
      </c>
      <c r="G58" s="11">
        <v>2</v>
      </c>
      <c r="H58" s="14">
        <v>57</v>
      </c>
    </row>
    <row r="59" spans="1:8" s="14" customFormat="1">
      <c r="A59" s="11"/>
      <c r="B59" s="11"/>
      <c r="C59" s="11"/>
      <c r="D59" s="11"/>
      <c r="E59" s="12">
        <f>DATE(1998,9,27)</f>
        <v>36065</v>
      </c>
      <c r="F59" s="13" t="s">
        <v>11</v>
      </c>
      <c r="G59" s="11">
        <v>3</v>
      </c>
      <c r="H59" s="14">
        <v>57</v>
      </c>
    </row>
    <row r="60" spans="1:8" s="14" customFormat="1">
      <c r="A60" s="11"/>
      <c r="B60" s="11"/>
      <c r="C60" s="11"/>
      <c r="D60" s="11"/>
      <c r="E60" s="12">
        <f>DATE(1998,9,28)</f>
        <v>36066</v>
      </c>
      <c r="F60" s="13" t="s">
        <v>11</v>
      </c>
      <c r="G60" s="11">
        <v>2</v>
      </c>
      <c r="H60" s="14">
        <v>57</v>
      </c>
    </row>
    <row r="61" spans="1:8" s="14" customFormat="1">
      <c r="A61" s="11"/>
      <c r="B61" s="11"/>
      <c r="C61" s="11"/>
      <c r="D61" s="11"/>
      <c r="E61" s="12">
        <f>DATE(1998,9,29)</f>
        <v>36067</v>
      </c>
      <c r="F61" s="13" t="s">
        <v>11</v>
      </c>
      <c r="G61" s="11">
        <v>2</v>
      </c>
      <c r="H61" s="14">
        <v>57</v>
      </c>
    </row>
    <row r="62" spans="1:8" s="14" customFormat="1">
      <c r="A62" s="11"/>
      <c r="B62" s="11"/>
      <c r="C62" s="11"/>
      <c r="D62" s="11"/>
      <c r="E62" s="12">
        <f>DATE(1998,9,30)</f>
        <v>36068</v>
      </c>
      <c r="F62" s="13" t="s">
        <v>11</v>
      </c>
      <c r="G62" s="11">
        <v>3</v>
      </c>
      <c r="H62" s="14">
        <v>57</v>
      </c>
    </row>
    <row r="63" spans="1:8">
      <c r="G63" s="15">
        <f>SUM(G3:G62)</f>
        <v>129</v>
      </c>
    </row>
  </sheetData>
  <sheetProtection algorithmName="SHA-512" hashValue="fiIEHN/9FdCiFe9Xx25kZuozXnu8oTJjNesealWsoecYy9GFFBwo8A/EtFCbMMhAEI1wSc40cD1yJQeBW72pmw==" saltValue="QHxbB3CBC2U91rVBYNbO0w==" spinCount="100000" sheet="1" objects="1" scenarios="1"/>
  <mergeCells count="1">
    <mergeCell ref="A1:C1"/>
  </mergeCells>
  <phoneticPr fontId="2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2024-10-07T00:27:31Z</dcterms:created>
  <dcterms:modified xsi:type="dcterms:W3CDTF">2024-10-07T00:28:15Z</dcterms:modified>
  <cp:category/>
  <cp:contentStatus/>
</cp:coreProperties>
</file>